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ables/table1.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2.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1fcddf6dd99a41c5" /></Relationships>
</file>

<file path=xl/workbook.xml><?xml version="1.0" encoding="utf-8"?>
<workbook xmlns="http://schemas.openxmlformats.org/spreadsheetml/2006/main" xmlns:r="http://schemas.openxmlformats.org/officeDocument/2006/relationships">
  <sheets>
    <sheet name="Review" sheetId="1" r:id="R23b80988e78b4ce1"/>
    <sheet name="Findings" sheetId="2" r:id="Rafa4d37ebe5d499b"/>
    <sheet name="Observations" sheetId="3" r:id="R2a48a6d59175430d"/>
    <sheet name="Verification" sheetId="4" r:id="Rec198046050f49b9"/>
  </sheets>
  <definedNames>
    <definedName name="_xlnm.Print_Area" localSheetId="0">'Review'!B1:M43</definedName>
    <definedName name="_xlnm.Print_Area" localSheetId="1">'Findings'!B1:K32</definedName>
    <definedName name="_xlnm.Print_Titles" localSheetId="1">'Findings'!$11:$11</definedName>
    <definedName name="_xlnm.Print_Area" localSheetId="2">'Observations'!B1:H32</definedName>
    <definedName name="_xlnm.Print_Titles" localSheetId="2">'Observations'!$11:$11</definedName>
    <definedName name="_xlnm.Print_Area" localSheetId="3">'Verification'!B1:J29</definedName>
    <definedName name="_xlnm.Print_Titles" localSheetId="3">'Verification'!$11:$11</definedName>
  </definedNames>
</workbook>
</file>

<file path=xl/sharedStrings.xml><?xml version="1.0" encoding="utf-8"?>
<x:sst xmlns:x="http://schemas.openxmlformats.org/spreadsheetml/2006/main"/>
</file>

<file path=xl/styles.xml><?xml version="1.0" encoding="utf-8"?>
<styleSheet xmlns="http://schemas.openxmlformats.org/spreadsheetml/2006/main">
  <numFmts count="3">
    <numFmt numFmtId="200" formatCode="0.0"/>
    <numFmt numFmtId="201" formatCode="dd mmm yyyy"/>
    <numFmt numFmtId="202" formatCode="0"/>
  </numFmts>
  <fonts count="12">
    <font>
      <sz val="11"/>
      <name val="Carlito"/>
    </font>
    <font>
      <sz val="10"/>
      <color rgb="FF18181B"/>
      <name val="Inter"/>
    </font>
    <font>
      <b/>
      <sz val="22"/>
      <color rgb="FF18181B"/>
      <name val="Inter"/>
    </font>
    <font>
      <sz val="10"/>
      <color rgb="FF62626B"/>
      <name val="Inter"/>
    </font>
    <font>
      <b/>
      <sz val="18"/>
      <color rgb="FF18181B"/>
      <name val="Inter"/>
    </font>
    <font>
      <b/>
      <sz val="10"/>
      <color rgb="FFFFFFFF"/>
      <name val="Inter"/>
    </font>
    <font>
      <b/>
      <sz val="10"/>
      <color rgb="FF233DFF"/>
      <name val="Inter"/>
    </font>
    <font>
      <b/>
      <sz val="9"/>
      <color rgb="FF62626B"/>
      <name val="Inter"/>
    </font>
    <font>
      <sz val="12"/>
      <color rgb="FF18181B"/>
      <name val="Inter"/>
    </font>
    <font>
      <b/>
      <sz val="17"/>
      <color rgb="FF18181B"/>
      <name val="Inter"/>
    </font>
    <font>
      <b/>
      <sz val="10"/>
      <color rgb="FF18181B"/>
      <name val="Inter"/>
    </font>
    <font>
      <sz val="8"/>
      <color rgb="FF62626B"/>
      <name val="Inter"/>
    </font>
  </fonts>
  <fills count="5">
    <fill>
      <patternFill patternType="none"/>
    </fill>
    <fill>
      <patternFill patternType="gray125"/>
    </fill>
    <fill>
      <patternFill patternType="solid">
        <fgColor rgb="FFFFFFFF"/>
      </patternFill>
    </fill>
    <fill>
      <patternFill patternType="solid">
        <fgColor rgb="FF18181B"/>
      </patternFill>
    </fill>
    <fill>
      <patternFill patternType="solid">
        <fgColor rgb="FFF4F5F7"/>
      </patternFill>
    </fill>
  </fills>
  <borders count="10">
    <border/>
    <border>
      <right style="thin">
        <color rgb="FFFFFFFF"/>
      </right>
    </border>
    <border>
      <left style="thin">
        <color rgb="FFFFFFFF"/>
      </left>
      <right style="thin">
        <color rgb="FFFFFFFF"/>
      </right>
    </border>
    <border>
      <left style="thin">
        <color rgb="FFFFFFFF"/>
      </left>
    </border>
    <border>
      <bottom style="thin">
        <color rgb="FFDDE0E6"/>
      </bottom>
    </border>
    <border>
      <top style="thin">
        <color rgb="FFDDE0E6"/>
      </top>
      <bottom style="thin">
        <color rgb="FFDDE0E6"/>
      </bottom>
    </border>
    <border>
      <top style="thin">
        <color rgb="FFDDE0E6"/>
      </top>
    </border>
    <border>
      <top style="thin">
        <color rgb="FFDDE0E6"/>
      </top>
      <bottom style="thin">
        <color rgb="FFA7ADBA"/>
      </bottom>
    </border>
    <border>
      <bottom style="thin">
        <color rgb="FF233DFF"/>
      </bottom>
    </border>
    <border>
      <bottom style="thin">
        <color rgb="FFA7ADBA"/>
      </bottom>
    </border>
  </borders>
  <cellStyleXfs count="1">
    <xf numFmtId="0" fontId="0" fillId="0" borderId="0"/>
  </cellStyleXfs>
  <cellXfs count="77">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5" fillId="3" borderId="0" xfId="0" applyNumberFormat="1" applyFont="1" applyFill="1" applyBorder="1" applyAlignment="1">
      <alignment vertical="center"/>
    </xf>
    <xf numFmtId="0" fontId="5" fillId="3" borderId="1" xfId="0" applyNumberFormat="1" applyFont="1" applyFill="1" applyBorder="1" applyAlignment="1">
      <alignment vertical="center"/>
    </xf>
    <xf numFmtId="0" fontId="5" fillId="3" borderId="2" xfId="0" applyNumberFormat="1" applyFont="1" applyFill="1" applyBorder="1" applyAlignment="1">
      <alignment vertical="center"/>
    </xf>
    <xf numFmtId="0" fontId="5" fillId="3" borderId="3" xfId="0" applyNumberFormat="1" applyFont="1" applyFill="1" applyBorder="1" applyAlignment="1">
      <alignment vertical="center"/>
    </xf>
    <xf numFmtId="0" fontId="5" fillId="3" borderId="1" xfId="0" applyNumberFormat="1" applyFont="1" applyFill="1" applyBorder="1" applyAlignment="1">
      <alignment vertical="center" wrapText="1"/>
    </xf>
    <xf numFmtId="0" fontId="5" fillId="3" borderId="2" xfId="0" applyNumberFormat="1" applyFont="1" applyFill="1" applyBorder="1" applyAlignment="1">
      <alignment vertical="center" wrapText="1"/>
    </xf>
    <xf numFmtId="0" fontId="5" fillId="3" borderId="3" xfId="0" applyNumberFormat="1" applyFont="1" applyFill="1" applyBorder="1" applyAlignment="1">
      <alignment vertical="center" wrapText="1"/>
    </xf>
    <xf numFmtId="0" fontId="5" fillId="3" borderId="1" xfId="0" applyNumberFormat="1"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3" xfId="0" applyNumberFormat="1" applyFont="1" applyFill="1" applyBorder="1" applyAlignment="1">
      <alignment horizontal="center" vertical="center" wrapText="1"/>
    </xf>
    <xf numFmtId="0" fontId="1" fillId="2" borderId="4" xfId="0" applyNumberFormat="1" applyFont="1" applyFill="1" applyBorder="1" applyAlignment="1">
      <alignment vertical="center"/>
    </xf>
    <xf numFmtId="0" fontId="1" fillId="2" borderId="5" xfId="0" applyNumberFormat="1" applyFont="1" applyFill="1" applyBorder="1" applyAlignment="1">
      <alignment vertical="center"/>
    </xf>
    <xf numFmtId="0" fontId="1" fillId="2" borderId="6" xfId="0" applyNumberFormat="1" applyFont="1" applyFill="1" applyBorder="1" applyAlignment="1">
      <alignment vertical="center"/>
    </xf>
    <xf numFmtId="0" fontId="1" fillId="2" borderId="4" xfId="0" applyNumberFormat="1" applyFont="1" applyFill="1" applyBorder="1" applyAlignment="1">
      <alignment vertical="center" wrapText="1"/>
    </xf>
    <xf numFmtId="0" fontId="1" fillId="2" borderId="5" xfId="0" applyNumberFormat="1" applyFont="1" applyFill="1" applyBorder="1" applyAlignment="1">
      <alignment vertical="center" wrapText="1"/>
    </xf>
    <xf numFmtId="0" fontId="1" fillId="2" borderId="6" xfId="0" applyNumberFormat="1" applyFont="1" applyFill="1" applyBorder="1" applyAlignment="1">
      <alignment vertical="center" wrapText="1"/>
    </xf>
    <xf numFmtId="0" fontId="1" fillId="2" borderId="7" xfId="0" applyNumberFormat="1" applyFont="1" applyFill="1" applyBorder="1" applyAlignment="1">
      <alignment vertical="center" wrapText="1"/>
    </xf>
    <xf numFmtId="0" fontId="1" fillId="4" borderId="4" xfId="0" applyNumberFormat="1" applyFont="1" applyFill="1" applyBorder="1" applyAlignment="1">
      <alignment vertical="center" wrapText="1"/>
    </xf>
    <xf numFmtId="0" fontId="1" fillId="4" borderId="5" xfId="0" applyNumberFormat="1" applyFont="1" applyFill="1" applyBorder="1" applyAlignment="1">
      <alignment vertical="center" wrapText="1"/>
    </xf>
    <xf numFmtId="0" fontId="1" fillId="4" borderId="6" xfId="0" applyNumberFormat="1" applyFont="1" applyFill="1" applyBorder="1" applyAlignment="1">
      <alignment vertical="center" wrapText="1"/>
    </xf>
    <xf numFmtId="200" fontId="1" fillId="4" borderId="4" xfId="0" applyNumberFormat="1" applyFont="1" applyFill="1" applyBorder="1" applyAlignment="1">
      <alignment vertical="center" wrapText="1"/>
    </xf>
    <xf numFmtId="200" fontId="1" fillId="4" borderId="5" xfId="0" applyNumberFormat="1" applyFont="1" applyFill="1" applyBorder="1" applyAlignment="1">
      <alignment vertical="center" wrapText="1"/>
    </xf>
    <xf numFmtId="200" fontId="1" fillId="4" borderId="6" xfId="0" applyNumberFormat="1" applyFont="1" applyFill="1" applyBorder="1" applyAlignment="1">
      <alignment vertical="center" wrapText="1"/>
    </xf>
    <xf numFmtId="0" fontId="6" fillId="2" borderId="0" xfId="0" applyNumberFormat="1" applyFont="1" applyFill="1" applyBorder="1" applyAlignment="1">
      <alignment vertical="center"/>
    </xf>
    <xf numFmtId="0" fontId="6" fillId="2" borderId="0" xfId="0" applyNumberFormat="1" applyFont="1" applyFill="1" applyBorder="1" applyAlignment="1">
      <alignment vertical="center" wrapText="1"/>
    </xf>
    <xf numFmtId="0" fontId="6" fillId="2" borderId="8" xfId="0" applyNumberFormat="1" applyFont="1" applyFill="1" applyBorder="1" applyAlignment="1">
      <alignment vertical="center" wrapText="1"/>
    </xf>
    <xf numFmtId="201" fontId="1" fillId="2" borderId="4" xfId="0" applyNumberFormat="1" applyFont="1" applyFill="1" applyBorder="1" applyAlignment="1">
      <alignment vertical="center" wrapText="1"/>
    </xf>
    <xf numFmtId="201" fontId="1" fillId="2" borderId="5" xfId="0" applyNumberFormat="1" applyFont="1" applyFill="1" applyBorder="1" applyAlignment="1">
      <alignment vertical="center" wrapText="1"/>
    </xf>
    <xf numFmtId="201" fontId="1" fillId="2" borderId="7" xfId="0" applyNumberFormat="1" applyFont="1" applyFill="1" applyBorder="1" applyAlignment="1">
      <alignment vertical="center" wrapText="1"/>
    </xf>
    <xf numFmtId="0" fontId="7" fillId="2" borderId="0" xfId="0" applyNumberFormat="1" applyFont="1" applyFill="1" applyBorder="1" applyAlignment="1">
      <alignment vertical="center"/>
    </xf>
    <xf numFmtId="0" fontId="7" fillId="2" borderId="0" xfId="0" applyNumberFormat="1" applyFont="1" applyFill="1" applyBorder="1" applyAlignment="1">
      <alignment vertical="center" wrapText="1"/>
    </xf>
    <xf numFmtId="0" fontId="1" fillId="2" borderId="9" xfId="0" applyNumberFormat="1" applyFont="1" applyFill="1" applyBorder="1" applyAlignment="1">
      <alignment vertical="center"/>
    </xf>
    <xf numFmtId="0" fontId="8" fillId="2" borderId="0" xfId="0" applyNumberFormat="1" applyFont="1" applyFill="1" applyBorder="1" applyAlignment="1">
      <alignment vertical="center"/>
    </xf>
    <xf numFmtId="0" fontId="8" fillId="2" borderId="9" xfId="0" applyNumberFormat="1" applyFont="1" applyFill="1" applyBorder="1" applyAlignment="1">
      <alignment vertical="center"/>
    </xf>
    <xf numFmtId="201" fontId="1" fillId="2" borderId="0" xfId="0" applyNumberFormat="1" applyFont="1" applyFill="1" applyBorder="1" applyAlignment="1">
      <alignment vertical="center"/>
    </xf>
    <xf numFmtId="201" fontId="1" fillId="2" borderId="9" xfId="0" applyNumberFormat="1" applyFont="1" applyFill="1" applyBorder="1" applyAlignment="1">
      <alignment vertical="center"/>
    </xf>
    <xf numFmtId="201" fontId="8" fillId="2" borderId="0" xfId="0" applyNumberFormat="1" applyFont="1" applyFill="1" applyBorder="1" applyAlignment="1">
      <alignment vertical="center"/>
    </xf>
    <xf numFmtId="201" fontId="8" fillId="2" borderId="9" xfId="0" applyNumberFormat="1" applyFont="1" applyFill="1" applyBorder="1" applyAlignment="1">
      <alignment vertical="center"/>
    </xf>
    <xf numFmtId="0" fontId="1" fillId="4" borderId="0" xfId="0" applyNumberFormat="1" applyFont="1" applyFill="1" applyBorder="1" applyAlignment="1">
      <alignment vertical="center"/>
    </xf>
    <xf numFmtId="0" fontId="9" fillId="4" borderId="0" xfId="0" applyNumberFormat="1" applyFont="1" applyFill="1" applyBorder="1" applyAlignment="1">
      <alignment vertical="center"/>
    </xf>
    <xf numFmtId="200" fontId="9" fillId="4" borderId="0" xfId="0" applyNumberFormat="1" applyFont="1" applyFill="1" applyBorder="1" applyAlignment="1">
      <alignment vertical="center"/>
    </xf>
    <xf numFmtId="202" fontId="9" fillId="4" borderId="0" xfId="0" applyNumberFormat="1" applyFont="1" applyFill="1" applyBorder="1" applyAlignment="1">
      <alignment vertical="center"/>
    </xf>
    <xf numFmtId="0" fontId="10" fillId="2" borderId="0" xfId="0" applyNumberFormat="1" applyFont="1" applyFill="1" applyBorder="1" applyAlignment="1">
      <alignment vertical="center"/>
    </xf>
    <xf numFmtId="0" fontId="10" fillId="2" borderId="0" xfId="0" applyNumberFormat="1" applyFont="1" applyFill="1" applyBorder="1" applyAlignment="1">
      <alignment vertical="center" wrapText="1"/>
    </xf>
    <xf numFmtId="0" fontId="11" fillId="2" borderId="0" xfId="0" applyNumberFormat="1" applyFont="1" applyFill="1" applyBorder="1" applyAlignment="1">
      <alignment vertical="center"/>
    </xf>
    <xf numFmtId="0" fontId="11" fillId="2" borderId="0" xfId="0" applyNumberFormat="1" applyFont="1" applyFill="1" applyBorder="1" applyAlignment="1">
      <alignment vertical="center" wrapText="1"/>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1" fontId="8" fillId="2" borderId="0" xfId="0" applyNumberFormat="1" applyFont="1" applyFill="1" applyBorder="1" applyAlignment="1" applyProtection="1">
      <alignment vertical="center"/>
      <protection locked="0" hidden="0"/>
    </xf>
    <xf numFmtId="201" fontId="8" fillId="2" borderId="9" xfId="0" applyNumberFormat="1" applyFont="1" applyFill="1" applyBorder="1" applyAlignment="1" applyProtection="1">
      <alignment vertical="center"/>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xf numFmtId="201" fontId="1" fillId="2" borderId="4" xfId="0" applyNumberFormat="1" applyFont="1" applyFill="1" applyBorder="1" applyAlignment="1" applyProtection="1">
      <alignment vertical="center" wrapText="1"/>
      <protection locked="0" hidden="0"/>
    </xf>
    <xf numFmtId="201" fontId="1" fillId="2" borderId="5" xfId="0" applyNumberFormat="1" applyFont="1" applyFill="1" applyBorder="1" applyAlignment="1" applyProtection="1">
      <alignment vertical="center" wrapText="1"/>
      <protection locked="0" hidden="0"/>
    </xf>
    <xf numFmtId="201" fontId="1" fillId="2" borderId="7" xfId="0" applyNumberFormat="1" applyFont="1" applyFill="1" applyBorder="1" applyAlignment="1" applyProtection="1">
      <alignment vertical="center" wrapText="1"/>
      <protection locked="0" hidden="0"/>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1" fontId="8" fillId="2" borderId="0" xfId="0" applyNumberFormat="1" applyFont="1" applyFill="1" applyBorder="1" applyAlignment="1" applyProtection="1">
      <alignment vertical="center"/>
      <protection locked="0" hidden="0"/>
    </xf>
    <xf numFmtId="201" fontId="8" fillId="2" borderId="9" xfId="0" applyNumberFormat="1" applyFont="1" applyFill="1" applyBorder="1" applyAlignment="1" applyProtection="1">
      <alignment vertical="center"/>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xf numFmtId="201" fontId="1" fillId="2" borderId="4" xfId="0" applyNumberFormat="1" applyFont="1" applyFill="1" applyBorder="1" applyAlignment="1" applyProtection="1">
      <alignment vertical="center" wrapText="1"/>
      <protection locked="0" hidden="0"/>
    </xf>
    <xf numFmtId="201" fontId="1" fillId="2" borderId="5" xfId="0" applyNumberFormat="1" applyFont="1" applyFill="1" applyBorder="1" applyAlignment="1" applyProtection="1">
      <alignment vertical="center" wrapText="1"/>
      <protection locked="0" hidden="0"/>
    </xf>
    <xf numFmtId="201" fontId="1" fillId="2" borderId="7" xfId="0" applyNumberFormat="1" applyFont="1" applyFill="1" applyBorder="1" applyAlignment="1" applyProtection="1">
      <alignment vertical="center" wrapText="1"/>
      <protection locked="0" hidden="0"/>
    </xf>
  </cellXfs>
  <cellStyles count="1">
    <cellStyle name="Normal" xfId="0"/>
  </cellStyles>
  <dxfs count="3">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6576685a37214587" /><Relationship Type="http://schemas.openxmlformats.org/officeDocument/2006/relationships/theme" Target="/xl/theme/theme1.xml" Id="R322fe202556b48a7" /><Relationship Type="http://schemas.openxmlformats.org/officeDocument/2006/relationships/sharedStrings" Target="/xl/sharedStrings.xml" Id="R93a63f16554b4b2c" /><Relationship Type="http://schemas.openxmlformats.org/officeDocument/2006/relationships/worksheet" Target="/xl/worksheets/sheet1.xml" Id="R23b80988e78b4ce1" /><Relationship Type="http://schemas.openxmlformats.org/officeDocument/2006/relationships/worksheet" Target="/xl/worksheets/sheet2.xml" Id="Rafa4d37ebe5d499b" /><Relationship Type="http://schemas.openxmlformats.org/officeDocument/2006/relationships/worksheet" Target="/xl/worksheets/sheet3.xml" Id="R2a48a6d59175430d" /><Relationship Type="http://schemas.openxmlformats.org/officeDocument/2006/relationships/worksheet" Target="/xl/worksheets/sheet4.xml" Id="Rec198046050f49b9" /></Relationships>
</file>

<file path=xl/drawings/_rels/drawing1.xml.rels>&#65279;<?xml version="1.0" encoding="utf-8"?><Relationships xmlns="http://schemas.openxmlformats.org/package/2006/relationships"><Relationship Type="http://schemas.openxmlformats.org/officeDocument/2006/relationships/image" Target="/xl/media/image.png" Id="R215ec1a090b54a67" /></Relationships>
</file>

<file path=xl/drawings/_rels/drawing2.xml.rels>&#65279;<?xml version="1.0" encoding="utf-8"?><Relationships xmlns="http://schemas.openxmlformats.org/package/2006/relationships"><Relationship Type="http://schemas.openxmlformats.org/officeDocument/2006/relationships/image" Target="/xl/media/image2.png" Id="Rc7b6405fcd8b4737" /></Relationships>
</file>

<file path=xl/drawings/_rels/drawing3.xml.rels>&#65279;<?xml version="1.0" encoding="utf-8"?><Relationships xmlns="http://schemas.openxmlformats.org/package/2006/relationships"><Relationship Type="http://schemas.openxmlformats.org/officeDocument/2006/relationships/image" Target="/xl/media/image3.png" Id="Rcd23c0ce91a14116" /></Relationships>
</file>

<file path=xl/drawings/_rels/drawing4.xml.rels>&#65279;<?xml version="1.0" encoding="utf-8"?><Relationships xmlns="http://schemas.openxmlformats.org/package/2006/relationships"><Relationship Type="http://schemas.openxmlformats.org/officeDocument/2006/relationships/image" Target="/xl/media/image4.png" Id="R34b7e49e62d64814" /></Relationships>
</file>

<file path=xl/drawings/drawing1.xml><?xml version="1.0" encoding="utf-8"?>
<xdr:wsDr xmlns:xdr="http://schemas.openxmlformats.org/drawingml/2006/spreadsheetDrawing">
  <xdr:oneCellAnchor>
    <xdr:from>
      <xdr:col>1</xdr:col>
      <xdr:colOff>0</xdr:colOff>
      <xdr:row>1</xdr:row>
      <xdr:rowOff>0</xdr:rowOff>
    </xdr:from>
    <xdr:ext cx="1619250" cy="428625"/>
    <xdr:pic>
      <xdr:nvPicPr>
        <xdr:cNvPr id="1" name="270d0d82-5910-401f-b465-7e51f6a1a7fb"/>
        <xdr:cNvPicPr>
          <a:picLocks xmlns:a="http://schemas.openxmlformats.org/drawingml/2006/main" noChangeAspect="1"/>
        </xdr:cNvPicPr>
      </xdr:nvPicPr>
      <xdr:blipFill>
        <a:blip xmlns:r="http://schemas.openxmlformats.org/officeDocument/2006/relationships" xmlns:a="http://schemas.openxmlformats.org/drawingml/2006/main" r:embed="R215ec1a090b54a67"/>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xdr:col>
      <xdr:colOff>0</xdr:colOff>
      <xdr:row>1</xdr:row>
      <xdr:rowOff>0</xdr:rowOff>
    </xdr:from>
    <xdr:ext cx="1619250" cy="428625"/>
    <xdr:pic>
      <xdr:nvPicPr>
        <xdr:cNvPr id="1" name="5ead336f-bd8e-4de2-9a4f-798f241a09c6"/>
        <xdr:cNvPicPr>
          <a:picLocks xmlns:a="http://schemas.openxmlformats.org/drawingml/2006/main" noChangeAspect="1"/>
        </xdr:cNvPicPr>
      </xdr:nvPicPr>
      <xdr:blipFill>
        <a:blip xmlns:r="http://schemas.openxmlformats.org/officeDocument/2006/relationships" xmlns:a="http://schemas.openxmlformats.org/drawingml/2006/main" r:embed="Rc7b6405fcd8b4737"/>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xdr:col>
      <xdr:colOff>0</xdr:colOff>
      <xdr:row>1</xdr:row>
      <xdr:rowOff>0</xdr:rowOff>
    </xdr:from>
    <xdr:ext cx="1619250" cy="428625"/>
    <xdr:pic>
      <xdr:nvPicPr>
        <xdr:cNvPr id="1" name="b5a95f22-292f-4435-adb3-39669a988307"/>
        <xdr:cNvPicPr>
          <a:picLocks xmlns:a="http://schemas.openxmlformats.org/drawingml/2006/main" noChangeAspect="1"/>
        </xdr:cNvPicPr>
      </xdr:nvPicPr>
      <xdr:blipFill>
        <a:blip xmlns:r="http://schemas.openxmlformats.org/officeDocument/2006/relationships" xmlns:a="http://schemas.openxmlformats.org/drawingml/2006/main" r:embed="Rcd23c0ce91a14116"/>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1</xdr:col>
      <xdr:colOff>0</xdr:colOff>
      <xdr:row>1</xdr:row>
      <xdr:rowOff>0</xdr:rowOff>
    </xdr:from>
    <xdr:ext cx="1619250" cy="428625"/>
    <xdr:pic>
      <xdr:nvPicPr>
        <xdr:cNvPr id="1" name="6e25f27f-941e-4499-b4eb-795032e1fb0b"/>
        <xdr:cNvPicPr>
          <a:picLocks xmlns:a="http://schemas.openxmlformats.org/drawingml/2006/main" noChangeAspect="1"/>
        </xdr:cNvPicPr>
      </xdr:nvPicPr>
      <xdr:blipFill>
        <a:blip xmlns:r="http://schemas.openxmlformats.org/officeDocument/2006/relationships" xmlns:a="http://schemas.openxmlformats.org/drawingml/2006/main" r:embed="R34b7e49e62d64814"/>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TFindings1348772" displayName="TFindings1348772" ref="B11:K21" headerRowCount="1" totalsRowCount="0" totalsRowShown="0">
  <x:autoFilter ref="B11:K21"/>
  <x:tableColumns count="10">
    <x:tableColumn id="1" name="Finding ID"/>
    <x:tableColumn id="2" name="Workflow or handoff"/>
    <x:tableColumn id="3" name="Failure and consequence"/>
    <x:tableColumn id="4" name="Affected cases"/>
    <x:tableColumn id="5" name="Extra minutes / case"/>
    <x:tableColumn id="6" name="Include in total?"/>
    <x:tableColumn id="7" name="Overlap group"/>
    <x:tableColumn id="8" name="Hours / period"/>
    <x:tableColumn id="9" name="Input review"/>
    <x:tableColumn id="10" name="Measurement basis"/>
  </x:tableColumns>
  <x:tableStyleInfo name="TableStyleMedium2" showFirstColumn="0" showLastColumn="0" showRowStripes="0" showColumnStripes="0"/>
</x:table>
</file>

<file path=xl/tables/table2.xml><?xml version="1.0" encoding="utf-8"?>
<x:table xmlns:x="http://schemas.openxmlformats.org/spreadsheetml/2006/main" id="2" name="TObservations7423694" displayName="TObservations7423694" ref="B11:H25" headerRowCount="1" totalsRowCount="0" totalsRowShown="0">
  <x:autoFilter ref="B11:H25"/>
  <x:tableColumns count="7">
    <x:tableColumn id="1" name="Finding ID"/>
    <x:tableColumn id="2" name="Observed date"/>
    <x:tableColumn id="3" name="Task or stage"/>
    <x:tableColumn id="4" name="Cases observed"/>
    <x:tableColumn id="5" name="Extra work minutes"/>
    <x:tableColumn id="6" name="Observation and access context"/>
    <x:tableColumn id="7" name="Evidence location"/>
  </x:tableColumns>
  <x:tableStyleInfo name="TableStyleMedium2" showFirstColumn="0" showLastColumn="0" showRowStripes="0" showColumnStripes="0"/>
</x:table>
</file>

<file path=xl/tables/table3.xml><?xml version="1.0" encoding="utf-8"?>
<x:table xmlns:x="http://schemas.openxmlformats.org/spreadsheetml/2006/main" id="3" name="TVerification1810122" displayName="TVerification1810122" ref="B11:J21" headerRowCount="1" totalsRowCount="0" totalsRowShown="0">
  <x:autoFilter ref="B11:J21"/>
  <x:tableColumns count="9">
    <x:tableColumn id="1" name="Finding ID"/>
    <x:tableColumn id="2" name="Owner"/>
    <x:tableColumn id="3" name="Change and acceptance condition"/>
    <x:tableColumn id="4" name="Review date"/>
    <x:tableColumn id="5" name="Before hours"/>
    <x:tableColumn id="6" name="After hours"/>
    <x:tableColumn id="7" name="Hours released"/>
    <x:tableColumn id="8" name="Quality and workload evidence"/>
    <x:tableColumn id="9" name="Review"/>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59335ef7badf493f" /></Relationships>
</file>

<file path=xl/worksheets/_rels/sheet2.xml.rels>&#65279;<?xml version="1.0" encoding="utf-8"?><Relationships xmlns="http://schemas.openxmlformats.org/package/2006/relationships"><Relationship Type="http://schemas.openxmlformats.org/officeDocument/2006/relationships/drawing" Target="/xl/drawings/drawing2.xml" Id="R78174fe3095a4b66" /><Relationship Type="http://schemas.openxmlformats.org/officeDocument/2006/relationships/table" Target="/xl/tables/table1.xml" Id="Ra0882587b1394b00" /></Relationships>
</file>

<file path=xl/worksheets/_rels/sheet3.xml.rels>&#65279;<?xml version="1.0" encoding="utf-8"?><Relationships xmlns="http://schemas.openxmlformats.org/package/2006/relationships"><Relationship Type="http://schemas.openxmlformats.org/officeDocument/2006/relationships/drawing" Target="/xl/drawings/drawing3.xml" Id="R2eeeca07991e45cd" /><Relationship Type="http://schemas.openxmlformats.org/officeDocument/2006/relationships/table" Target="/xl/tables/table2.xml" Id="R429950f05e434d1d" /></Relationships>
</file>

<file path=xl/worksheets/_rels/sheet4.xml.rels>&#65279;<?xml version="1.0" encoding="utf-8"?><Relationships xmlns="http://schemas.openxmlformats.org/package/2006/relationships"><Relationship Type="http://schemas.openxmlformats.org/officeDocument/2006/relationships/drawing" Target="/xl/drawings/drawing4.xml" Id="Rf4ed16ef379042a0" /><Relationship Type="http://schemas.openxmlformats.org/officeDocument/2006/relationships/table" Target="/xl/tables/table3.xml" Id="Rd8d50f4bbe134d31" /></Relationships>
</file>

<file path=xl/worksheets/sheet1.xml><?xml version="1.0" encoding="utf-8"?>
<worksheet xmlns="http://schemas.openxmlformats.org/spreadsheetml/2006/main" xmlns:r="http://schemas.openxmlformats.org/officeDocument/2006/relationships">
  <sheetPr>
    <tabColor rgb="FF233DFF"/>
    <pageSetUpPr fitToPage="1"/>
  </sheetPr>
  <sheetViews>
    <sheetView showGridLines="0" workbookViewId="0"/>
  </sheetViews>
  <sheetFormatPr defaultRowHeight="15"/>
  <cols>
    <col min="1" max="1" width="3" hidden="0" customWidth="1"/>
    <col min="2" max="2" width="10" hidden="0" customWidth="1"/>
    <col min="3" max="3" width="10" hidden="0" customWidth="1"/>
    <col min="4" max="4" width="10" hidden="0" customWidth="1"/>
    <col min="5" max="5" width="10" hidden="0" customWidth="1"/>
    <col min="6" max="6" width="10" hidden="0" customWidth="1"/>
    <col min="7" max="7" width="10" hidden="0" customWidth="1"/>
    <col min="8" max="8" width="10" hidden="0" customWidth="1"/>
    <col min="9" max="9" width="10" hidden="0" customWidth="1"/>
    <col min="10" max="10" width="10" hidden="0" customWidth="1"/>
    <col min="11" max="11" width="10" hidden="0" customWidth="1"/>
    <col min="12" max="12" width="10" hidden="0" customWidth="1"/>
    <col min="13" max="13" width="10" hidden="0" customWidth="1"/>
  </cols>
  <sheetData>
    <row r="1" ht="22" customHeight="1">
      <c r="A1" s="3"/>
      <c r="B1" s="3"/>
      <c r="C1" s="3"/>
      <c r="D1" s="3"/>
      <c r="E1" s="3"/>
      <c r="F1" s="3"/>
      <c r="G1" s="3"/>
      <c r="H1" s="3"/>
      <c r="I1" s="3"/>
      <c r="J1" s="3"/>
      <c r="K1" s="3"/>
      <c r="L1" s="3"/>
      <c r="M1" s="3"/>
    </row>
    <row r="2" ht="22" customHeight="1">
      <c r="A2" s="3"/>
      <c r="B2" s="3"/>
      <c r="C2" s="3"/>
      <c r="D2" s="3"/>
      <c r="E2" s="3"/>
      <c r="F2" s="3"/>
      <c r="G2" s="3"/>
      <c r="H2" s="3"/>
      <c r="I2" s="3"/>
      <c r="J2" s="3"/>
      <c r="K2" s="3"/>
      <c r="L2" s="3"/>
      <c r="M2" s="3"/>
    </row>
    <row r="3" ht="22" customHeight="1">
      <c r="A3" s="3"/>
      <c r="B3" s="3"/>
      <c r="C3" s="3"/>
      <c r="D3" s="3"/>
      <c r="E3" s="3"/>
      <c r="F3" s="3"/>
      <c r="G3" s="3"/>
      <c r="H3" s="3"/>
      <c r="I3" s="3"/>
      <c r="J3" s="3"/>
      <c r="K3" s="3"/>
      <c r="L3" s="3"/>
      <c r="M3" s="3"/>
    </row>
    <row r="4" ht="22" customHeight="1">
      <c r="A4" s="3"/>
      <c r="B4" s="3"/>
      <c r="C4" s="3"/>
      <c r="D4" s="3"/>
      <c r="E4" s="3"/>
      <c r="F4" s="3"/>
      <c r="G4" s="3"/>
      <c r="H4" s="3"/>
      <c r="I4" s="3"/>
      <c r="J4" s="3"/>
      <c r="K4" s="3"/>
      <c r="L4" s="3"/>
      <c r="M4" s="3"/>
    </row>
    <row r="5" ht="22" customHeight="1">
      <c r="A5" s="3"/>
      <c r="B5" s="5" t="str">
        <v>Digital leak finder</v>
      </c>
      <c r="C5" s="5"/>
      <c r="D5" s="5"/>
      <c r="E5" s="5"/>
      <c r="F5" s="5"/>
      <c r="G5" s="5"/>
      <c r="H5" s="5"/>
      <c r="I5" s="5"/>
      <c r="J5" s="5"/>
      <c r="K5" s="5"/>
      <c r="L5" s="5"/>
      <c r="M5" s="5"/>
    </row>
    <row r="6" ht="22" customHeight="1">
      <c r="A6" s="3"/>
      <c r="B6" s="5"/>
      <c r="C6" s="5"/>
      <c r="D6" s="5"/>
      <c r="E6" s="5"/>
      <c r="F6" s="5"/>
      <c r="G6" s="5"/>
      <c r="H6" s="5"/>
      <c r="I6" s="5"/>
      <c r="J6" s="5"/>
      <c r="K6" s="5"/>
      <c r="L6" s="5"/>
      <c r="M6" s="5"/>
    </row>
    <row r="7" ht="20" customHeight="1">
      <c r="A7" s="3"/>
      <c r="B7" s="7" t="str">
        <v>Trace repeated loss of time through a workflow and decide which changes deserve attention.</v>
      </c>
      <c r="C7" s="7"/>
      <c r="D7" s="7"/>
      <c r="E7" s="7"/>
      <c r="F7" s="7"/>
      <c r="G7" s="7"/>
      <c r="H7" s="7"/>
      <c r="I7" s="7"/>
      <c r="J7" s="7"/>
      <c r="K7" s="7"/>
      <c r="L7" s="7"/>
      <c r="M7" s="7"/>
    </row>
    <row r="8" ht="20" customHeight="1">
      <c r="A8" s="3"/>
      <c r="B8" s="7"/>
      <c r="C8" s="7"/>
      <c r="D8" s="7"/>
      <c r="E8" s="7"/>
      <c r="F8" s="7"/>
      <c r="G8" s="7"/>
      <c r="H8" s="7"/>
      <c r="I8" s="7"/>
      <c r="J8" s="7"/>
      <c r="K8" s="7"/>
      <c r="L8" s="7"/>
      <c r="M8" s="7"/>
    </row>
    <row r="9" ht="22" customHeight="1">
      <c r="A9" s="3"/>
      <c r="B9" s="3"/>
      <c r="C9" s="3"/>
      <c r="D9" s="3"/>
      <c r="E9" s="3"/>
      <c r="F9" s="3"/>
      <c r="G9" s="3"/>
      <c r="H9" s="3"/>
      <c r="I9" s="3"/>
      <c r="J9" s="3"/>
      <c r="K9" s="3"/>
      <c r="L9" s="3"/>
      <c r="M9" s="3"/>
    </row>
    <row r="10" ht="22" customHeight="1">
      <c r="A10" s="3"/>
      <c r="B10" s="36" t="str">
        <v>REVIEW BOUNDARY</v>
      </c>
      <c r="C10" s="36"/>
      <c r="D10" s="36"/>
      <c r="E10" s="36"/>
      <c r="F10" s="36"/>
      <c r="G10" s="36"/>
      <c r="H10" s="36"/>
      <c r="I10" s="36"/>
      <c r="J10" s="36"/>
      <c r="K10" s="36"/>
      <c r="L10" s="36"/>
      <c r="M10" s="36"/>
    </row>
    <row r="11" ht="22" customHeight="1">
      <c r="A11" s="3"/>
      <c r="B11" s="41" t="str">
        <v>Workflow and scope</v>
      </c>
      <c r="C11" s="41"/>
      <c r="D11" s="41"/>
      <c r="E11" s="41"/>
      <c r="F11" s="41"/>
      <c r="G11" s="41" t="str">
        <v>Review owner</v>
      </c>
      <c r="H11" s="41"/>
      <c r="I11" s="41"/>
      <c r="J11" s="41"/>
      <c r="K11" s="41" t="str">
        <v>As-of date</v>
      </c>
      <c r="L11" s="41"/>
      <c r="M11" s="41"/>
    </row>
    <row r="12" ht="22" customHeight="1">
      <c r="A12" s="3"/>
      <c r="B12" s="67"/>
      <c r="C12" s="67"/>
      <c r="D12" s="67"/>
      <c r="E12" s="67"/>
      <c r="F12" s="67"/>
      <c r="G12" s="67"/>
      <c r="H12" s="67"/>
      <c r="I12" s="67"/>
      <c r="J12" s="67"/>
      <c r="K12" s="69"/>
      <c r="L12" s="69"/>
      <c r="M12" s="69"/>
    </row>
    <row r="13" ht="22" customHeight="1">
      <c r="A13" s="3"/>
      <c r="B13" s="68"/>
      <c r="C13" s="68"/>
      <c r="D13" s="68"/>
      <c r="E13" s="68"/>
      <c r="F13" s="68"/>
      <c r="G13" s="68"/>
      <c r="H13" s="68"/>
      <c r="I13" s="68"/>
      <c r="J13" s="68"/>
      <c r="K13" s="70"/>
      <c r="L13" s="70"/>
      <c r="M13" s="70"/>
    </row>
    <row r="14" ht="22" customHeight="1">
      <c r="A14" s="3"/>
      <c r="B14" s="3"/>
      <c r="C14" s="3"/>
      <c r="D14" s="3"/>
      <c r="E14" s="3"/>
      <c r="F14" s="3"/>
      <c r="G14" s="3"/>
      <c r="H14" s="3"/>
      <c r="I14" s="3"/>
      <c r="J14" s="3"/>
      <c r="K14" s="3"/>
      <c r="L14" s="3"/>
      <c r="M14" s="3"/>
    </row>
    <row r="15" ht="22" customHeight="1">
      <c r="A15" s="3"/>
      <c r="B15" s="41" t="str">
        <v>Period start</v>
      </c>
      <c r="C15" s="41"/>
      <c r="D15" s="41"/>
      <c r="E15" s="41"/>
      <c r="F15" s="41" t="str">
        <v>Period end</v>
      </c>
      <c r="G15" s="41"/>
      <c r="H15" s="41"/>
      <c r="I15" s="41"/>
      <c r="J15" s="3"/>
      <c r="K15" s="3"/>
      <c r="L15" s="3"/>
      <c r="M15" s="3"/>
    </row>
    <row r="16" ht="22" customHeight="1">
      <c r="A16" s="3"/>
      <c r="B16" s="69"/>
      <c r="C16" s="69"/>
      <c r="D16" s="69"/>
      <c r="E16" s="69"/>
      <c r="F16" s="69"/>
      <c r="G16" s="69"/>
      <c r="H16" s="69"/>
      <c r="I16" s="69"/>
      <c r="J16" s="3"/>
      <c r="K16" s="3"/>
      <c r="L16" s="3"/>
      <c r="M16" s="3"/>
    </row>
    <row r="17" ht="22" customHeight="1">
      <c r="A17" s="3"/>
      <c r="B17" s="70"/>
      <c r="C17" s="70"/>
      <c r="D17" s="70"/>
      <c r="E17" s="70"/>
      <c r="F17" s="70"/>
      <c r="G17" s="70"/>
      <c r="H17" s="70"/>
      <c r="I17" s="70"/>
      <c r="J17" s="3"/>
      <c r="K17" s="3"/>
      <c r="L17" s="3"/>
      <c r="M17" s="3"/>
    </row>
    <row r="18" ht="22" customHeight="1">
      <c r="A18" s="3"/>
      <c r="B18" s="3"/>
      <c r="C18" s="3"/>
      <c r="D18" s="3"/>
      <c r="E18" s="3"/>
      <c r="F18" s="3"/>
      <c r="G18" s="3"/>
      <c r="H18" s="3"/>
      <c r="I18" s="3"/>
      <c r="J18" s="3"/>
      <c r="K18" s="3"/>
      <c r="L18" s="3"/>
      <c r="M18" s="3"/>
    </row>
    <row r="19" ht="22" customHeight="1">
      <c r="A19" s="3"/>
      <c r="B19" s="3"/>
      <c r="C19" s="3"/>
      <c r="D19" s="3"/>
      <c r="E19" s="3"/>
      <c r="F19" s="3"/>
      <c r="G19" s="3"/>
      <c r="H19" s="3"/>
      <c r="I19" s="3"/>
      <c r="J19" s="3"/>
      <c r="K19" s="3"/>
      <c r="L19" s="3"/>
      <c r="M19" s="3"/>
    </row>
    <row r="20" ht="22" customHeight="1">
      <c r="A20" s="3"/>
      <c r="B20" s="36" t="str">
        <v>MEASURED OPPORTUNITY</v>
      </c>
      <c r="C20" s="36"/>
      <c r="D20" s="36"/>
      <c r="E20" s="36"/>
      <c r="F20" s="36"/>
      <c r="G20" s="36"/>
      <c r="H20" s="36"/>
      <c r="I20" s="36"/>
      <c r="J20" s="36"/>
      <c r="K20" s="36"/>
      <c r="L20" s="36"/>
      <c r="M20" s="36"/>
    </row>
    <row r="21" ht="22" customHeight="1">
      <c r="A21" s="3"/>
      <c r="B21" s="3"/>
      <c r="C21" s="3"/>
      <c r="D21" s="3"/>
      <c r="E21" s="3"/>
      <c r="F21" s="3"/>
      <c r="G21" s="3"/>
      <c r="H21" s="3"/>
      <c r="I21" s="3"/>
      <c r="J21" s="3"/>
      <c r="K21" s="3"/>
      <c r="L21" s="3"/>
      <c r="M21" s="3"/>
    </row>
    <row r="22" ht="22" customHeight="1">
      <c r="A22" s="3"/>
      <c r="B22" s="41" t="str">
        <v>Hours selected / period</v>
      </c>
      <c r="C22" s="41"/>
      <c r="D22" s="41"/>
      <c r="E22" s="41"/>
      <c r="F22" s="41" t="str">
        <v>Findings recorded</v>
      </c>
      <c r="G22" s="41"/>
      <c r="H22" s="41"/>
      <c r="I22" s="41"/>
      <c r="J22" s="41" t="str">
        <v>Changes verified</v>
      </c>
      <c r="K22" s="41"/>
      <c r="L22" s="41"/>
      <c r="M22" s="41"/>
    </row>
    <row r="23" ht="22" customHeight="1">
      <c r="A23" s="3"/>
      <c r="B23" s="51" t="str">
        <f>IF(COUNTIFS(Findings!G12:G21,"Yes")=0,"",IF(OR(COUNTIFS(Findings!G12:G21,"Yes",Findings!J12:J21,"Included")&lt;&gt;COUNTIFS(Findings!G12:G21,"Yes"),COUNT(Review!B16,Review!F16)&lt;&gt;2,Review!F16&lt;Review!B16),"Review inputs",SUMIFS(Findings!I12:I21,Findings!J12:J21,"Included")))</f>
      </c>
      <c r="C23" s="51"/>
      <c r="D23" s="51"/>
      <c r="E23" s="51"/>
      <c r="F23" s="52" t="str">
        <f>IF(COUNTA(Findings!C12:C21)=0,"",COUNTA(Findings!C12:C21))</f>
      </c>
      <c r="G23" s="52"/>
      <c r="H23" s="52"/>
      <c r="I23" s="52"/>
      <c r="J23" s="52" t="str">
        <f>IF(COUNTA(Verification!B12:B21)=0,"",COUNTIFS(Verification!J12:J21,"Ready for decision"))</f>
      </c>
      <c r="K23" s="52"/>
      <c r="L23" s="52"/>
      <c r="M23" s="52"/>
    </row>
    <row r="24" ht="22" customHeight="1">
      <c r="A24" s="3"/>
      <c r="B24" s="51"/>
      <c r="C24" s="51"/>
      <c r="D24" s="51"/>
      <c r="E24" s="51"/>
      <c r="F24" s="52"/>
      <c r="G24" s="52"/>
      <c r="H24" s="52"/>
      <c r="I24" s="52"/>
      <c r="J24" s="52"/>
      <c r="K24" s="52"/>
      <c r="L24" s="52"/>
      <c r="M24" s="52"/>
    </row>
    <row r="25" ht="22" customHeight="1">
      <c r="A25" s="3"/>
      <c r="B25" s="3"/>
      <c r="C25" s="3"/>
      <c r="D25" s="3"/>
      <c r="E25" s="3"/>
      <c r="F25" s="3"/>
      <c r="G25" s="3"/>
      <c r="H25" s="3"/>
      <c r="I25" s="3"/>
      <c r="J25" s="3"/>
      <c r="K25" s="3"/>
      <c r="L25" s="3"/>
      <c r="M25" s="3"/>
    </row>
    <row r="26" ht="22" customHeight="1">
      <c r="A26" s="3"/>
      <c r="B26" s="7" t="str">
        <v>Hours remain unavailable until the review dates and selected findings are complete. Findings shows the exact correction needed. A blank result means measurement has not been established.</v>
      </c>
      <c r="C26" s="7"/>
      <c r="D26" s="7"/>
      <c r="E26" s="7"/>
      <c r="F26" s="7"/>
      <c r="G26" s="7"/>
      <c r="H26" s="7"/>
      <c r="I26" s="7"/>
      <c r="J26" s="7"/>
      <c r="K26" s="7"/>
      <c r="L26" s="7"/>
      <c r="M26" s="7"/>
    </row>
    <row r="27" ht="22" customHeight="1">
      <c r="A27" s="3"/>
      <c r="B27" s="7"/>
      <c r="C27" s="7"/>
      <c r="D27" s="7"/>
      <c r="E27" s="7"/>
      <c r="F27" s="7"/>
      <c r="G27" s="7"/>
      <c r="H27" s="7"/>
      <c r="I27" s="7"/>
      <c r="J27" s="7"/>
      <c r="K27" s="7"/>
      <c r="L27" s="7"/>
      <c r="M27" s="7"/>
    </row>
    <row r="28" ht="22" customHeight="1">
      <c r="A28" s="3"/>
      <c r="B28" s="3"/>
      <c r="C28" s="3"/>
      <c r="D28" s="3"/>
      <c r="E28" s="3"/>
      <c r="F28" s="3"/>
      <c r="G28" s="3"/>
      <c r="H28" s="3"/>
      <c r="I28" s="3"/>
      <c r="J28" s="3"/>
      <c r="K28" s="3"/>
      <c r="L28" s="3"/>
      <c r="M28" s="3"/>
    </row>
    <row r="29" ht="22" customHeight="1">
      <c r="A29" s="3"/>
      <c r="B29" s="36" t="str">
        <v>RUN THE REVIEW</v>
      </c>
      <c r="C29" s="36"/>
      <c r="D29" s="36"/>
      <c r="E29" s="36"/>
      <c r="F29" s="36"/>
      <c r="G29" s="36"/>
      <c r="H29" s="36"/>
      <c r="I29" s="36"/>
      <c r="J29" s="36"/>
      <c r="K29" s="36"/>
      <c r="L29" s="36"/>
      <c r="M29" s="36"/>
    </row>
    <row r="30" ht="22" customHeight="1">
      <c r="A30" s="3"/>
      <c r="B30" s="3"/>
      <c r="C30" s="3"/>
      <c r="D30" s="3"/>
      <c r="E30" s="3"/>
      <c r="F30" s="3"/>
      <c r="G30" s="3"/>
      <c r="H30" s="3"/>
      <c r="I30" s="3"/>
      <c r="J30" s="3"/>
      <c r="K30" s="3"/>
      <c r="L30" s="3"/>
      <c r="M30" s="3"/>
    </row>
    <row r="31" ht="22" customHeight="1">
      <c r="A31" s="3"/>
      <c r="B31" s="54" t="str">
        <v>Observe</v>
      </c>
      <c r="C31" s="54"/>
      <c r="D31" s="54"/>
      <c r="E31" s="7" t="str">
        <v>Follow a case from trigger to acceptance. Record repeated entry, avoidable rework, failed handoffs and time spent recovering from errors.</v>
      </c>
      <c r="F31" s="7"/>
      <c r="G31" s="7"/>
      <c r="H31" s="7"/>
      <c r="I31" s="7"/>
      <c r="J31" s="7"/>
      <c r="K31" s="7"/>
      <c r="L31" s="7"/>
      <c r="M31" s="7"/>
    </row>
    <row r="32" ht="22" customHeight="1">
      <c r="A32" s="3"/>
      <c r="B32" s="3"/>
      <c r="C32" s="3"/>
      <c r="D32" s="3"/>
      <c r="E32" s="7"/>
      <c r="F32" s="7"/>
      <c r="G32" s="7"/>
      <c r="H32" s="7"/>
      <c r="I32" s="7"/>
      <c r="J32" s="7"/>
      <c r="K32" s="7"/>
      <c r="L32" s="7"/>
      <c r="M32" s="7"/>
    </row>
    <row r="33" ht="22" customHeight="1">
      <c r="A33" s="3"/>
      <c r="B33" s="3"/>
      <c r="C33" s="3"/>
      <c r="D33" s="3"/>
      <c r="E33" s="3"/>
      <c r="F33" s="3"/>
      <c r="G33" s="3"/>
      <c r="H33" s="3"/>
      <c r="I33" s="3"/>
      <c r="J33" s="3"/>
      <c r="K33" s="3"/>
      <c r="L33" s="3"/>
      <c r="M33" s="3"/>
    </row>
    <row r="34" ht="22" customHeight="1">
      <c r="A34" s="3"/>
      <c r="B34" s="54" t="str">
        <v>Quantify</v>
      </c>
      <c r="C34" s="54"/>
      <c r="D34" s="54"/>
      <c r="E34" s="7" t="str">
        <v>Keep observations, period volume and assumptions distinct. Resolve overlapping claims before using the selected hours.</v>
      </c>
      <c r="F34" s="7"/>
      <c r="G34" s="7"/>
      <c r="H34" s="7"/>
      <c r="I34" s="7"/>
      <c r="J34" s="7"/>
      <c r="K34" s="7"/>
      <c r="L34" s="7"/>
      <c r="M34" s="7"/>
    </row>
    <row r="35" ht="22" customHeight="1">
      <c r="A35" s="3"/>
      <c r="B35" s="3"/>
      <c r="C35" s="3"/>
      <c r="D35" s="3"/>
      <c r="E35" s="7"/>
      <c r="F35" s="7"/>
      <c r="G35" s="7"/>
      <c r="H35" s="7"/>
      <c r="I35" s="7"/>
      <c r="J35" s="7"/>
      <c r="K35" s="7"/>
      <c r="L35" s="7"/>
      <c r="M35" s="7"/>
    </row>
    <row r="36" ht="22" customHeight="1">
      <c r="A36" s="3"/>
      <c r="B36" s="3"/>
      <c r="C36" s="3"/>
      <c r="D36" s="3"/>
      <c r="E36" s="3"/>
      <c r="F36" s="3"/>
      <c r="G36" s="3"/>
      <c r="H36" s="3"/>
      <c r="I36" s="3"/>
      <c r="J36" s="3"/>
      <c r="K36" s="3"/>
      <c r="L36" s="3"/>
      <c r="M36" s="3"/>
    </row>
    <row r="37" ht="22" customHeight="1">
      <c r="A37" s="3"/>
      <c r="B37" s="54" t="str">
        <v>Verify</v>
      </c>
      <c r="C37" s="54"/>
      <c r="D37" s="54"/>
      <c r="E37" s="7" t="str">
        <v>Agree a change and an acceptance condition. Re-measure comparable work and keep any quality or demand change visible.</v>
      </c>
      <c r="F37" s="7"/>
      <c r="G37" s="7"/>
      <c r="H37" s="7"/>
      <c r="I37" s="7"/>
      <c r="J37" s="7"/>
      <c r="K37" s="7"/>
      <c r="L37" s="7"/>
      <c r="M37" s="7"/>
    </row>
    <row r="38" ht="22" customHeight="1">
      <c r="A38" s="3"/>
      <c r="B38" s="3"/>
      <c r="C38" s="3"/>
      <c r="D38" s="3"/>
      <c r="E38" s="7"/>
      <c r="F38" s="7"/>
      <c r="G38" s="7"/>
      <c r="H38" s="7"/>
      <c r="I38" s="7"/>
      <c r="J38" s="7"/>
      <c r="K38" s="7"/>
      <c r="L38" s="7"/>
      <c r="M38" s="7"/>
    </row>
    <row r="39" ht="22" customHeight="1">
      <c r="A39" s="3"/>
      <c r="B39" s="3"/>
      <c r="C39" s="3"/>
      <c r="D39" s="3"/>
      <c r="E39" s="3"/>
      <c r="F39" s="3"/>
      <c r="G39" s="3"/>
      <c r="H39" s="3"/>
      <c r="I39" s="3"/>
      <c r="J39" s="3"/>
      <c r="K39" s="3"/>
      <c r="L39" s="3"/>
      <c r="M39" s="3"/>
    </row>
    <row r="40" ht="22" customHeight="1">
      <c r="A40" s="3"/>
      <c r="B40" s="3"/>
      <c r="C40" s="3"/>
      <c r="D40" s="3"/>
      <c r="E40" s="3"/>
      <c r="F40" s="3"/>
      <c r="G40" s="3"/>
      <c r="H40" s="3"/>
      <c r="I40" s="3"/>
      <c r="J40" s="3"/>
      <c r="K40" s="3"/>
      <c r="L40" s="3"/>
      <c r="M40" s="3"/>
    </row>
    <row r="41" ht="22" customHeight="1">
      <c r="A41" s="3"/>
      <c r="B41" s="3"/>
      <c r="C41" s="3"/>
      <c r="D41" s="3"/>
      <c r="E41" s="3"/>
      <c r="F41" s="3"/>
      <c r="G41" s="3"/>
      <c r="H41" s="3"/>
      <c r="I41" s="3"/>
      <c r="J41" s="3"/>
      <c r="K41" s="3"/>
      <c r="L41" s="3"/>
      <c r="M41" s="3"/>
    </row>
    <row r="42" ht="22" customHeight="1">
      <c r="A42" s="3"/>
      <c r="B42" s="3"/>
      <c r="C42" s="3"/>
      <c r="D42" s="3"/>
      <c r="E42" s="3"/>
      <c r="F42" s="3"/>
      <c r="G42" s="3"/>
      <c r="H42" s="3"/>
      <c r="I42" s="3"/>
      <c r="J42" s="3"/>
      <c r="K42" s="3"/>
      <c r="L42" s="3"/>
      <c r="M42" s="3"/>
    </row>
    <row r="43" ht="22" customHeight="1">
      <c r="A43" s="3"/>
      <c r="B43" s="56" t="str">
        <v>© MT BYTES</v>
      </c>
      <c r="C43" s="56"/>
      <c r="D43" s="56"/>
      <c r="E43" s="56"/>
      <c r="F43" s="56"/>
      <c r="G43" s="56"/>
      <c r="H43" s="56"/>
      <c r="I43" s="56"/>
      <c r="J43" s="56"/>
      <c r="K43" s="56"/>
      <c r="L43" s="56"/>
      <c r="M43" s="56"/>
    </row>
  </sheetData>
  <sheetProtection sheet="1" objects="1" scenarios="1" formatCells="1" formatColumns="1" formatRows="1" insertColumns="1" insertRows="1" deleteColumns="1" deleteRows="1" sort="1" autoFilter="0" selectLockedCells="0" selectUnlockedCells="0"/>
  <mergeCells>
    <mergeCell ref="B5:M6"/>
    <mergeCell ref="B7:M8"/>
    <mergeCell ref="B10:M10"/>
    <mergeCell ref="B11:F11"/>
    <mergeCell ref="B12:F13"/>
    <mergeCell ref="G11:J11"/>
    <mergeCell ref="G12:J13"/>
    <mergeCell ref="K11:M11"/>
    <mergeCell ref="K12:M13"/>
    <mergeCell ref="B15:E15"/>
    <mergeCell ref="B16:E17"/>
    <mergeCell ref="F15:I15"/>
    <mergeCell ref="F16:I17"/>
    <mergeCell ref="B20:M20"/>
    <mergeCell ref="B22:E22"/>
    <mergeCell ref="B23:E24"/>
    <mergeCell ref="F22:I22"/>
    <mergeCell ref="F23:I24"/>
    <mergeCell ref="J22:M22"/>
    <mergeCell ref="J23:M24"/>
    <mergeCell ref="B26:M27"/>
    <mergeCell ref="B29:M29"/>
    <mergeCell ref="B31:D31"/>
    <mergeCell ref="E31:M32"/>
    <mergeCell ref="B34:D34"/>
    <mergeCell ref="E34:M35"/>
    <mergeCell ref="B37:D37"/>
    <mergeCell ref="E37:M38"/>
    <mergeCell ref="B43:M43"/>
  </mergeCells>
  <dataValidations count="3">
    <dataValidation type="whole" errorStyle="stop" operator="between" showErrorMessage="1" errorTitle="Check this number" error="Enter a whole number from 1 to 2958465." sqref="K12">
      <formula1>1</formula1>
      <formula2>2958465</formula2>
    </dataValidation>
    <dataValidation type="whole" errorStyle="stop" operator="between" showErrorMessage="1" errorTitle="Check this number" error="Enter a whole number from 1 to 2958465." sqref="B16">
      <formula1>1</formula1>
      <formula2>2958465</formula2>
    </dataValidation>
    <dataValidation type="whole" errorStyle="stop" operator="between" showErrorMessage="1" errorTitle="Check this number" error="Enter a whole number from 1 to 2958465." sqref="F16">
      <formula1>1</formula1>
      <formula2>2958465</formula2>
    </dataValidation>
  </dataValidations>
  <pageMargins left="0.30" right="0.30" top="0.45" bottom="0.45" header="0.15" footer="0.20"/>
  <pageSetup paperSize="8" orientation="portrait" fitToWidth="1" fitToHeight="1" useFirstPageNumber="0"/>
  <headerFooter>
    <oddFooter>&amp;R&amp;"Inter,Regular"&amp;8Page &amp;P of &amp;N</oddFooter>
  </headerFooter>
  <drawing r:id="R59335ef7badf493f"/>
</worksheet>
</file>

<file path=xl/worksheets/sheet2.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0" hidden="0" customWidth="1"/>
    <col min="3" max="3" width="28" hidden="0" customWidth="1"/>
    <col min="4" max="4" width="42" hidden="0" customWidth="1"/>
    <col min="5" max="5" width="18" hidden="0" customWidth="1"/>
    <col min="6" max="6" width="18" hidden="0" customWidth="1"/>
    <col min="7" max="7" width="17" hidden="0" customWidth="1"/>
    <col min="8" max="8" width="18" hidden="0" customWidth="1"/>
    <col min="9" max="9" width="18" hidden="0" customWidth="1"/>
    <col min="10" max="10" width="25" hidden="0" customWidth="1"/>
    <col min="11" max="11" width="36" hidden="0" customWidth="1"/>
  </cols>
  <sheetData>
    <row r="1" ht="22" customHeight="1">
      <c r="A1" s="3"/>
      <c r="B1" s="3"/>
      <c r="C1" s="3"/>
      <c r="D1" s="3"/>
      <c r="E1" s="3"/>
      <c r="F1" s="3"/>
      <c r="G1" s="3"/>
      <c r="H1" s="3"/>
      <c r="I1" s="3"/>
      <c r="J1" s="3"/>
      <c r="K1" s="3"/>
    </row>
    <row r="2" ht="22" customHeight="1">
      <c r="A2" s="3"/>
      <c r="B2" s="3"/>
      <c r="C2" s="3"/>
      <c r="D2" s="3"/>
      <c r="E2" s="3"/>
      <c r="F2" s="3"/>
      <c r="G2" s="3"/>
      <c r="H2" s="3"/>
      <c r="I2" s="3"/>
      <c r="J2" s="3"/>
      <c r="K2" s="3"/>
    </row>
    <row r="3" ht="22" customHeight="1">
      <c r="A3" s="3"/>
      <c r="B3" s="3"/>
      <c r="C3" s="3"/>
      <c r="D3" s="3"/>
      <c r="E3" s="3"/>
      <c r="F3" s="3"/>
      <c r="G3" s="3"/>
      <c r="H3" s="3"/>
      <c r="I3" s="3"/>
      <c r="J3" s="3"/>
      <c r="K3" s="3"/>
    </row>
    <row r="4" ht="22" customHeight="1">
      <c r="A4" s="3"/>
      <c r="B4" s="3"/>
      <c r="C4" s="3"/>
      <c r="D4" s="3"/>
      <c r="E4" s="3"/>
      <c r="F4" s="3"/>
      <c r="G4" s="3"/>
      <c r="H4" s="3"/>
      <c r="I4" s="3"/>
      <c r="J4" s="3"/>
      <c r="K4" s="3"/>
    </row>
    <row r="5" ht="22" customHeight="1">
      <c r="A5" s="3"/>
      <c r="B5" s="9" t="str">
        <v>Measure the recurring loss</v>
      </c>
      <c r="C5" s="9"/>
      <c r="D5" s="9"/>
      <c r="E5" s="9"/>
      <c r="F5" s="9"/>
      <c r="G5" s="9"/>
      <c r="H5" s="9"/>
      <c r="I5" s="9"/>
      <c r="J5" s="9"/>
      <c r="K5" s="9"/>
    </row>
    <row r="6" ht="22" customHeight="1">
      <c r="A6" s="3"/>
      <c r="B6" s="9"/>
      <c r="C6" s="9"/>
      <c r="D6" s="9"/>
      <c r="E6" s="9"/>
      <c r="F6" s="9"/>
      <c r="G6" s="9"/>
      <c r="H6" s="9"/>
      <c r="I6" s="9"/>
      <c r="J6" s="9"/>
      <c r="K6" s="9"/>
    </row>
    <row r="7" ht="20" customHeight="1">
      <c r="A7" s="3"/>
      <c r="B7" s="7" t="str">
        <v>Use the review period for case counts. Minutes mean additional hands-on work per affected case.</v>
      </c>
      <c r="C7" s="7"/>
      <c r="D7" s="7"/>
      <c r="E7" s="7"/>
      <c r="F7" s="7"/>
      <c r="G7" s="7"/>
      <c r="H7" s="7"/>
      <c r="I7" s="7"/>
      <c r="J7" s="7"/>
      <c r="K7" s="7"/>
    </row>
    <row r="8" ht="20" customHeight="1">
      <c r="A8" s="3"/>
      <c r="B8" s="7"/>
      <c r="C8" s="7"/>
      <c r="D8" s="7"/>
      <c r="E8" s="7"/>
      <c r="F8" s="7"/>
      <c r="G8" s="7"/>
      <c r="H8" s="7"/>
      <c r="I8" s="7"/>
      <c r="J8" s="7"/>
      <c r="K8" s="7"/>
    </row>
    <row r="9" ht="22" customHeight="1">
      <c r="A9" s="3"/>
      <c r="B9" s="3"/>
      <c r="C9" s="3"/>
      <c r="D9" s="3"/>
      <c r="E9" s="3"/>
      <c r="F9" s="3"/>
      <c r="G9" s="3"/>
      <c r="H9" s="3"/>
      <c r="I9" s="3"/>
      <c r="J9" s="3"/>
      <c r="K9" s="3"/>
    </row>
    <row r="10" ht="22" customHeight="1">
      <c r="A10" s="3"/>
      <c r="B10" s="3"/>
      <c r="C10" s="3"/>
      <c r="D10" s="3"/>
      <c r="E10" s="3"/>
      <c r="F10" s="3"/>
      <c r="G10" s="3"/>
      <c r="H10" s="3"/>
      <c r="I10" s="3"/>
      <c r="J10" s="3"/>
      <c r="K10" s="3"/>
    </row>
    <row r="11" ht="36" customHeight="1">
      <c r="A11" s="3"/>
      <c r="B11" s="18" t="str">
        <v>Finding ID</v>
      </c>
      <c r="C11" s="19" t="str">
        <v>Workflow or handoff</v>
      </c>
      <c r="D11" s="19" t="str">
        <v>Failure and consequence</v>
      </c>
      <c r="E11" s="19" t="str">
        <v>Affected cases</v>
      </c>
      <c r="F11" s="19" t="str">
        <v>Extra minutes / case</v>
      </c>
      <c r="G11" s="19" t="str">
        <v>Include in total?</v>
      </c>
      <c r="H11" s="19" t="str">
        <v>Overlap group</v>
      </c>
      <c r="I11" s="19" t="str">
        <v>Hours / period</v>
      </c>
      <c r="J11" s="19" t="str">
        <v>Input review</v>
      </c>
      <c r="K11" s="20" t="str">
        <v>Measurement basis</v>
      </c>
    </row>
    <row r="12" ht="35" customHeight="1">
      <c r="A12" s="3"/>
      <c r="B12" s="24" t="str">
        <v>LF01</v>
      </c>
      <c r="C12" s="71"/>
      <c r="D12" s="71"/>
      <c r="E12" s="71"/>
      <c r="F12" s="71"/>
      <c r="G12" s="71"/>
      <c r="H12" s="71"/>
      <c r="I12" s="31" t="str">
        <f>IF(OR(J12="Included",J12="Excluded"),IF(COUNT(E12:F12)=2,E12*F12/60,""),"")</f>
      </c>
      <c r="J12" s="28" t="str">
        <f>IF(COUNTA(C12:H12)+COUNTA(K12)=0,"",IF(OR(C12="",D12="",G12="",K12=""),"Complete finding fields",IF(G12="No","Excluded",IF(COUNT(E12:F12)&lt;&gt;2,"Enter cases and minutes",IF(OR(E12&lt;0,F12&lt;0,MOD(E12,1)&lt;&gt;0),"Correct cases or minutes",IF(AND(H12&lt;&gt;"",COUNTIFS($H$12:$H$21,H12,$G$12:$G$21,"Yes")&gt;1),"Resolve overlapping claims","Included"))))))</f>
      </c>
      <c r="K12" s="71"/>
    </row>
    <row r="13" ht="35" customHeight="1">
      <c r="A13" s="3"/>
      <c r="B13" s="25" t="str">
        <v>LF02</v>
      </c>
      <c r="C13" s="72"/>
      <c r="D13" s="72"/>
      <c r="E13" s="72"/>
      <c r="F13" s="72"/>
      <c r="G13" s="72"/>
      <c r="H13" s="72"/>
      <c r="I13" s="32" t="str">
        <f>IF(OR(J13="Included",J13="Excluded"),IF(COUNT(E13:F13)=2,E13*F13/60,""),"")</f>
      </c>
      <c r="J13" s="29" t="str">
        <f>IF(COUNTA(C13:H13)+COUNTA(K13)=0,"",IF(OR(C13="",D13="",G13="",K13=""),"Complete finding fields",IF(G13="No","Excluded",IF(COUNT(E13:F13)&lt;&gt;2,"Enter cases and minutes",IF(OR(E13&lt;0,F13&lt;0,MOD(E13,1)&lt;&gt;0),"Correct cases or minutes",IF(AND(H13&lt;&gt;"",COUNTIFS($H$12:$H$21,H13,$G$12:$G$21,"Yes")&gt;1),"Resolve overlapping claims","Included"))))))</f>
      </c>
      <c r="K13" s="72"/>
    </row>
    <row r="14" ht="35" customHeight="1">
      <c r="A14" s="3"/>
      <c r="B14" s="25" t="str">
        <v>LF03</v>
      </c>
      <c r="C14" s="72"/>
      <c r="D14" s="72"/>
      <c r="E14" s="72"/>
      <c r="F14" s="72"/>
      <c r="G14" s="72"/>
      <c r="H14" s="72"/>
      <c r="I14" s="32" t="str">
        <f>IF(OR(J14="Included",J14="Excluded"),IF(COUNT(E14:F14)=2,E14*F14/60,""),"")</f>
      </c>
      <c r="J14" s="29" t="str">
        <f>IF(COUNTA(C14:H14)+COUNTA(K14)=0,"",IF(OR(C14="",D14="",G14="",K14=""),"Complete finding fields",IF(G14="No","Excluded",IF(COUNT(E14:F14)&lt;&gt;2,"Enter cases and minutes",IF(OR(E14&lt;0,F14&lt;0,MOD(E14,1)&lt;&gt;0),"Correct cases or minutes",IF(AND(H14&lt;&gt;"",COUNTIFS($H$12:$H$21,H14,$G$12:$G$21,"Yes")&gt;1),"Resolve overlapping claims","Included"))))))</f>
      </c>
      <c r="K14" s="72"/>
    </row>
    <row r="15" ht="35" customHeight="1">
      <c r="A15" s="3"/>
      <c r="B15" s="25" t="str">
        <v>LF04</v>
      </c>
      <c r="C15" s="72"/>
      <c r="D15" s="72"/>
      <c r="E15" s="72"/>
      <c r="F15" s="72"/>
      <c r="G15" s="72"/>
      <c r="H15" s="72"/>
      <c r="I15" s="32" t="str">
        <f>IF(OR(J15="Included",J15="Excluded"),IF(COUNT(E15:F15)=2,E15*F15/60,""),"")</f>
      </c>
      <c r="J15" s="29" t="str">
        <f>IF(COUNTA(C15:H15)+COUNTA(K15)=0,"",IF(OR(C15="",D15="",G15="",K15=""),"Complete finding fields",IF(G15="No","Excluded",IF(COUNT(E15:F15)&lt;&gt;2,"Enter cases and minutes",IF(OR(E15&lt;0,F15&lt;0,MOD(E15,1)&lt;&gt;0),"Correct cases or minutes",IF(AND(H15&lt;&gt;"",COUNTIFS($H$12:$H$21,H15,$G$12:$G$21,"Yes")&gt;1),"Resolve overlapping claims","Included"))))))</f>
      </c>
      <c r="K15" s="72"/>
    </row>
    <row r="16" ht="35" customHeight="1">
      <c r="A16" s="3"/>
      <c r="B16" s="25" t="str">
        <v>LF05</v>
      </c>
      <c r="C16" s="72"/>
      <c r="D16" s="72"/>
      <c r="E16" s="72"/>
      <c r="F16" s="72"/>
      <c r="G16" s="72"/>
      <c r="H16" s="72"/>
      <c r="I16" s="32" t="str">
        <f>IF(OR(J16="Included",J16="Excluded"),IF(COUNT(E16:F16)=2,E16*F16/60,""),"")</f>
      </c>
      <c r="J16" s="29" t="str">
        <f>IF(COUNTA(C16:H16)+COUNTA(K16)=0,"",IF(OR(C16="",D16="",G16="",K16=""),"Complete finding fields",IF(G16="No","Excluded",IF(COUNT(E16:F16)&lt;&gt;2,"Enter cases and minutes",IF(OR(E16&lt;0,F16&lt;0,MOD(E16,1)&lt;&gt;0),"Correct cases or minutes",IF(AND(H16&lt;&gt;"",COUNTIFS($H$12:$H$21,H16,$G$12:$G$21,"Yes")&gt;1),"Resolve overlapping claims","Included"))))))</f>
      </c>
      <c r="K16" s="72"/>
    </row>
    <row r="17" ht="35" customHeight="1">
      <c r="A17" s="3"/>
      <c r="B17" s="25" t="str">
        <v>LF06</v>
      </c>
      <c r="C17" s="72"/>
      <c r="D17" s="72"/>
      <c r="E17" s="72"/>
      <c r="F17" s="72"/>
      <c r="G17" s="72"/>
      <c r="H17" s="72"/>
      <c r="I17" s="32" t="str">
        <f>IF(OR(J17="Included",J17="Excluded"),IF(COUNT(E17:F17)=2,E17*F17/60,""),"")</f>
      </c>
      <c r="J17" s="29" t="str">
        <f>IF(COUNTA(C17:H17)+COUNTA(K17)=0,"",IF(OR(C17="",D17="",G17="",K17=""),"Complete finding fields",IF(G17="No","Excluded",IF(COUNT(E17:F17)&lt;&gt;2,"Enter cases and minutes",IF(OR(E17&lt;0,F17&lt;0,MOD(E17,1)&lt;&gt;0),"Correct cases or minutes",IF(AND(H17&lt;&gt;"",COUNTIFS($H$12:$H$21,H17,$G$12:$G$21,"Yes")&gt;1),"Resolve overlapping claims","Included"))))))</f>
      </c>
      <c r="K17" s="72"/>
    </row>
    <row r="18" ht="35" customHeight="1">
      <c r="A18" s="3"/>
      <c r="B18" s="25" t="str">
        <v>LF07</v>
      </c>
      <c r="C18" s="72"/>
      <c r="D18" s="72"/>
      <c r="E18" s="72"/>
      <c r="F18" s="72"/>
      <c r="G18" s="72"/>
      <c r="H18" s="72"/>
      <c r="I18" s="32" t="str">
        <f>IF(OR(J18="Included",J18="Excluded"),IF(COUNT(E18:F18)=2,E18*F18/60,""),"")</f>
      </c>
      <c r="J18" s="29" t="str">
        <f>IF(COUNTA(C18:H18)+COUNTA(K18)=0,"",IF(OR(C18="",D18="",G18="",K18=""),"Complete finding fields",IF(G18="No","Excluded",IF(COUNT(E18:F18)&lt;&gt;2,"Enter cases and minutes",IF(OR(E18&lt;0,F18&lt;0,MOD(E18,1)&lt;&gt;0),"Correct cases or minutes",IF(AND(H18&lt;&gt;"",COUNTIFS($H$12:$H$21,H18,$G$12:$G$21,"Yes")&gt;1),"Resolve overlapping claims","Included"))))))</f>
      </c>
      <c r="K18" s="72"/>
    </row>
    <row r="19" ht="35" customHeight="1">
      <c r="A19" s="3"/>
      <c r="B19" s="25" t="str">
        <v>LF08</v>
      </c>
      <c r="C19" s="72"/>
      <c r="D19" s="72"/>
      <c r="E19" s="72"/>
      <c r="F19" s="72"/>
      <c r="G19" s="72"/>
      <c r="H19" s="72"/>
      <c r="I19" s="32" t="str">
        <f>IF(OR(J19="Included",J19="Excluded"),IF(COUNT(E19:F19)=2,E19*F19/60,""),"")</f>
      </c>
      <c r="J19" s="29" t="str">
        <f>IF(COUNTA(C19:H19)+COUNTA(K19)=0,"",IF(OR(C19="",D19="",G19="",K19=""),"Complete finding fields",IF(G19="No","Excluded",IF(COUNT(E19:F19)&lt;&gt;2,"Enter cases and minutes",IF(OR(E19&lt;0,F19&lt;0,MOD(E19,1)&lt;&gt;0),"Correct cases or minutes",IF(AND(H19&lt;&gt;"",COUNTIFS($H$12:$H$21,H19,$G$12:$G$21,"Yes")&gt;1),"Resolve overlapping claims","Included"))))))</f>
      </c>
      <c r="K19" s="72"/>
    </row>
    <row r="20" ht="35" customHeight="1">
      <c r="A20" s="3"/>
      <c r="B20" s="25" t="str">
        <v>LF09</v>
      </c>
      <c r="C20" s="72"/>
      <c r="D20" s="72"/>
      <c r="E20" s="72"/>
      <c r="F20" s="72"/>
      <c r="G20" s="72"/>
      <c r="H20" s="72"/>
      <c r="I20" s="32" t="str">
        <f>IF(OR(J20="Included",J20="Excluded"),IF(COUNT(E20:F20)=2,E20*F20/60,""),"")</f>
      </c>
      <c r="J20" s="29" t="str">
        <f>IF(COUNTA(C20:H20)+COUNTA(K20)=0,"",IF(OR(C20="",D20="",G20="",K20=""),"Complete finding fields",IF(G20="No","Excluded",IF(COUNT(E20:F20)&lt;&gt;2,"Enter cases and minutes",IF(OR(E20&lt;0,F20&lt;0,MOD(E20,1)&lt;&gt;0),"Correct cases or minutes",IF(AND(H20&lt;&gt;"",COUNTIFS($H$12:$H$21,H20,$G$12:$G$21,"Yes")&gt;1),"Resolve overlapping claims","Included"))))))</f>
      </c>
      <c r="K20" s="72"/>
    </row>
    <row r="21" ht="35" customHeight="1">
      <c r="A21" s="3"/>
      <c r="B21" s="26" t="str">
        <v>LF10</v>
      </c>
      <c r="C21" s="73"/>
      <c r="D21" s="73"/>
      <c r="E21" s="73"/>
      <c r="F21" s="73"/>
      <c r="G21" s="73"/>
      <c r="H21" s="73"/>
      <c r="I21" s="33" t="str">
        <f>IF(OR(J21="Included",J21="Excluded"),IF(COUNT(E21:F21)=2,E21*F21/60,""),"")</f>
      </c>
      <c r="J21" s="30" t="str">
        <f>IF(COUNTA(C21:H21)+COUNTA(K21)=0,"",IF(OR(C21="",D21="",G21="",K21=""),"Complete finding fields",IF(G21="No","Excluded",IF(COUNT(E21:F21)&lt;&gt;2,"Enter cases and minutes",IF(OR(E21&lt;0,F21&lt;0,MOD(E21,1)&lt;&gt;0),"Correct cases or minutes",IF(AND(H21&lt;&gt;"",COUNTIFS($H$12:$H$21,H21,$G$12:$G$21,"Yes")&gt;1),"Resolve overlapping claims","Included"))))))</f>
      </c>
      <c r="K21" s="73"/>
    </row>
    <row r="22" ht="22" customHeight="1">
      <c r="A22" s="3"/>
      <c r="B22" s="3"/>
      <c r="C22" s="3"/>
      <c r="D22" s="3"/>
      <c r="E22" s="3"/>
      <c r="F22" s="3"/>
      <c r="G22" s="3"/>
      <c r="H22" s="3"/>
      <c r="I22" s="3"/>
      <c r="J22" s="3"/>
      <c r="K22" s="3"/>
    </row>
    <row r="23" ht="22" customHeight="1">
      <c r="A23" s="3"/>
      <c r="B23" s="3"/>
      <c r="C23" s="3"/>
      <c r="D23" s="3"/>
      <c r="E23" s="3"/>
      <c r="F23" s="3"/>
      <c r="G23" s="3"/>
      <c r="H23" s="3"/>
      <c r="I23" s="3"/>
      <c r="J23" s="3"/>
      <c r="K23" s="3"/>
    </row>
    <row r="24" ht="22" customHeight="1">
      <c r="A24" s="3"/>
      <c r="B24" s="36" t="str">
        <v>MEASUREMENT RULES</v>
      </c>
      <c r="C24" s="36"/>
      <c r="D24" s="36"/>
      <c r="E24" s="36"/>
      <c r="F24" s="36"/>
      <c r="G24" s="36"/>
      <c r="H24" s="36"/>
      <c r="I24" s="36"/>
      <c r="J24" s="36"/>
      <c r="K24" s="36"/>
    </row>
    <row r="25" ht="22" customHeight="1">
      <c r="A25" s="3"/>
      <c r="B25" s="7" t="str">
        <v>Affected cases must cover the review period, not just the observed subset. Measurement basis records how volume and extra minutes were established. Keep elapsed waiting time out of hands-on work.</v>
      </c>
      <c r="C25" s="7"/>
      <c r="D25" s="7"/>
      <c r="E25" s="7"/>
      <c r="F25" s="7"/>
      <c r="G25" s="7"/>
      <c r="H25" s="7"/>
      <c r="I25" s="7"/>
      <c r="J25" s="7"/>
      <c r="K25" s="7"/>
    </row>
    <row r="26" ht="22" customHeight="1">
      <c r="A26" s="3"/>
      <c r="B26" s="7"/>
      <c r="C26" s="7"/>
      <c r="D26" s="7"/>
      <c r="E26" s="7"/>
      <c r="F26" s="7"/>
      <c r="G26" s="7"/>
      <c r="H26" s="7"/>
      <c r="I26" s="7"/>
      <c r="J26" s="7"/>
      <c r="K26" s="7"/>
    </row>
    <row r="27" ht="22" customHeight="1">
      <c r="A27" s="3"/>
      <c r="B27" s="3"/>
      <c r="C27" s="3"/>
      <c r="D27" s="3"/>
      <c r="E27" s="3"/>
      <c r="F27" s="3"/>
      <c r="G27" s="3"/>
      <c r="H27" s="3"/>
      <c r="I27" s="3"/>
      <c r="J27" s="3"/>
      <c r="K27" s="3"/>
    </row>
    <row r="28" ht="22" customHeight="1">
      <c r="A28" s="3"/>
      <c r="B28" s="7" t="str">
        <v>Use the same Overlap group where findings claim the same work. Include only one claim from each group, or revise the estimates so they no longer overlap and explain the allocation.</v>
      </c>
      <c r="C28" s="7"/>
      <c r="D28" s="7"/>
      <c r="E28" s="7"/>
      <c r="F28" s="7"/>
      <c r="G28" s="7"/>
      <c r="H28" s="7"/>
      <c r="I28" s="7"/>
      <c r="J28" s="7"/>
      <c r="K28" s="7"/>
    </row>
    <row r="29" ht="22" customHeight="1">
      <c r="A29" s="3"/>
      <c r="B29" s="7"/>
      <c r="C29" s="7"/>
      <c r="D29" s="7"/>
      <c r="E29" s="7"/>
      <c r="F29" s="7"/>
      <c r="G29" s="7"/>
      <c r="H29" s="7"/>
      <c r="I29" s="7"/>
      <c r="J29" s="7"/>
      <c r="K29" s="7"/>
    </row>
    <row r="30" ht="22" customHeight="1">
      <c r="A30" s="3"/>
      <c r="B30" s="7"/>
      <c r="C30" s="7"/>
      <c r="D30" s="7"/>
      <c r="E30" s="7"/>
      <c r="F30" s="7"/>
      <c r="G30" s="7"/>
      <c r="H30" s="7"/>
      <c r="I30" s="7"/>
      <c r="J30" s="7"/>
      <c r="K30" s="7"/>
    </row>
    <row r="31" ht="22" customHeight="1">
      <c r="A31" s="3"/>
      <c r="B31" s="3"/>
      <c r="C31" s="3"/>
      <c r="D31" s="3"/>
      <c r="E31" s="3"/>
      <c r="F31" s="3"/>
      <c r="G31" s="3"/>
      <c r="H31" s="3"/>
      <c r="I31" s="3"/>
      <c r="J31" s="3"/>
      <c r="K31" s="3"/>
    </row>
    <row r="32" ht="22" customHeight="1">
      <c r="A32" s="3"/>
      <c r="B32" s="56" t="str">
        <v>© MT BYTES</v>
      </c>
      <c r="C32" s="56"/>
      <c r="D32" s="56"/>
      <c r="E32" s="56"/>
      <c r="F32" s="56"/>
      <c r="G32" s="56"/>
      <c r="H32" s="56"/>
      <c r="I32" s="56"/>
      <c r="J32" s="56"/>
      <c r="K32" s="56"/>
    </row>
  </sheetData>
  <sheetProtection sheet="1" objects="1" scenarios="1" formatCells="1" formatColumns="1" formatRows="1" insertColumns="1" insertRows="1" deleteColumns="1" deleteRows="1" sort="1" autoFilter="0" selectLockedCells="0" selectUnlockedCells="0"/>
  <mergeCells>
    <mergeCell ref="B5:K6"/>
    <mergeCell ref="B7:K8"/>
    <mergeCell ref="B24:K24"/>
    <mergeCell ref="B25:K26"/>
    <mergeCell ref="B28:K30"/>
    <mergeCell ref="B32:K32"/>
  </mergeCells>
  <conditionalFormatting sqref="J12:J21">
    <cfRule type="containsText" dxfId="0" priority="1" operator="containsText" text="Complete"/>
    <cfRule type="containsText" dxfId="1" priority="2" operator="containsText" text="Correct"/>
    <cfRule type="containsText" dxfId="2" priority="3" operator="containsText" text="Resolve"/>
  </conditionalFormatting>
  <dataValidations count="3">
    <dataValidation type="whole" errorStyle="stop" operator="between" showErrorMessage="1" errorTitle="Check this number" error="Enter a whole number from 0 to 1000000000." sqref="E12:E21">
      <formula1>0</formula1>
      <formula2>1000000000</formula2>
    </dataValidation>
    <dataValidation type="decimal" errorStyle="stop" operator="between" showErrorMessage="1" errorTitle="Check this number" error="Enter a number from 0 to 1000000000." sqref="F12:F21">
      <formula1>0</formula1>
      <formula2>1000000000</formula2>
    </dataValidation>
    <dataValidation type="list" errorStyle="stop" showErrorMessage="1" errorTitle="Choose a listed value" error="Select a value from the list, or clear this field." sqref="G12:G21">
      <formula1>"Yes,No"</formula1>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78174fe3095a4b66"/>
  <tableParts count="1">
    <tablePart r:id="Ra0882587b1394b00"/>
  </tableParts>
</worksheet>
</file>

<file path=xl/worksheets/sheet3.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3" hidden="0" customWidth="1"/>
    <col min="3" max="3" width="18" hidden="0" customWidth="1"/>
    <col min="4" max="4" width="26" hidden="0" customWidth="1"/>
    <col min="5" max="5" width="21" hidden="0" customWidth="1"/>
    <col min="6" max="6" width="22" hidden="0" customWidth="1"/>
    <col min="7" max="7" width="40" hidden="0" customWidth="1"/>
    <col min="8" max="8" width="36" hidden="0" customWidth="1"/>
  </cols>
  <sheetData>
    <row r="1" ht="22" customHeight="1">
      <c r="A1" s="3"/>
      <c r="B1" s="3"/>
      <c r="C1" s="3"/>
      <c r="D1" s="3"/>
      <c r="E1" s="3"/>
      <c r="F1" s="3"/>
      <c r="G1" s="3"/>
      <c r="H1" s="3"/>
    </row>
    <row r="2" ht="22" customHeight="1">
      <c r="A2" s="3"/>
      <c r="B2" s="3"/>
      <c r="C2" s="3"/>
      <c r="D2" s="3"/>
      <c r="E2" s="3"/>
      <c r="F2" s="3"/>
      <c r="G2" s="3"/>
      <c r="H2" s="3"/>
    </row>
    <row r="3" ht="22" customHeight="1">
      <c r="A3" s="3"/>
      <c r="B3" s="3"/>
      <c r="C3" s="3"/>
      <c r="D3" s="3"/>
      <c r="E3" s="3"/>
      <c r="F3" s="3"/>
      <c r="G3" s="3"/>
      <c r="H3" s="3"/>
    </row>
    <row r="4" ht="22" customHeight="1">
      <c r="A4" s="3"/>
      <c r="B4" s="3"/>
      <c r="C4" s="3"/>
      <c r="D4" s="3"/>
      <c r="E4" s="3"/>
      <c r="F4" s="3"/>
      <c r="G4" s="3"/>
      <c r="H4" s="3"/>
    </row>
    <row r="5" ht="22" customHeight="1">
      <c r="A5" s="3"/>
      <c r="B5" s="9" t="str">
        <v>Keep the measurement record</v>
      </c>
      <c r="C5" s="9"/>
      <c r="D5" s="9"/>
      <c r="E5" s="9"/>
      <c r="F5" s="9"/>
      <c r="G5" s="9"/>
      <c r="H5" s="9"/>
    </row>
    <row r="6" ht="22" customHeight="1">
      <c r="A6" s="3"/>
      <c r="B6" s="9"/>
      <c r="C6" s="9"/>
      <c r="D6" s="9"/>
      <c r="E6" s="9"/>
      <c r="F6" s="9"/>
      <c r="G6" s="9"/>
      <c r="H6" s="9"/>
    </row>
    <row r="7" ht="20" customHeight="1">
      <c r="A7" s="3"/>
      <c r="B7" s="7" t="str">
        <v>Capture observed work separately from assumptions. Link each observation to a Finding ID.</v>
      </c>
      <c r="C7" s="7"/>
      <c r="D7" s="7"/>
      <c r="E7" s="7"/>
      <c r="F7" s="7"/>
      <c r="G7" s="7"/>
      <c r="H7" s="7"/>
    </row>
    <row r="8" ht="20" customHeight="1">
      <c r="A8" s="3"/>
      <c r="B8" s="7"/>
      <c r="C8" s="7"/>
      <c r="D8" s="7"/>
      <c r="E8" s="7"/>
      <c r="F8" s="7"/>
      <c r="G8" s="7"/>
      <c r="H8" s="7"/>
    </row>
    <row r="9" ht="22" customHeight="1">
      <c r="A9" s="3"/>
      <c r="B9" s="3"/>
      <c r="C9" s="3"/>
      <c r="D9" s="3"/>
      <c r="E9" s="3"/>
      <c r="F9" s="3"/>
      <c r="G9" s="3"/>
      <c r="H9" s="3"/>
    </row>
    <row r="10" ht="22" customHeight="1">
      <c r="A10" s="3"/>
      <c r="B10" s="3"/>
      <c r="C10" s="3"/>
      <c r="D10" s="3"/>
      <c r="E10" s="3"/>
      <c r="F10" s="3"/>
      <c r="G10" s="3"/>
      <c r="H10" s="3"/>
    </row>
    <row r="11" ht="36" customHeight="1">
      <c r="A11" s="3"/>
      <c r="B11" s="18" t="str">
        <v>Finding ID</v>
      </c>
      <c r="C11" s="19" t="str">
        <v>Observed date</v>
      </c>
      <c r="D11" s="19" t="str">
        <v>Task or stage</v>
      </c>
      <c r="E11" s="19" t="str">
        <v>Cases observed</v>
      </c>
      <c r="F11" s="19" t="str">
        <v>Extra work minutes</v>
      </c>
      <c r="G11" s="19" t="str">
        <v>Observation and access context</v>
      </c>
      <c r="H11" s="20" t="str">
        <v>Evidence location</v>
      </c>
    </row>
    <row r="12" ht="35" customHeight="1">
      <c r="A12" s="3"/>
      <c r="B12" s="71"/>
      <c r="C12" s="74"/>
      <c r="D12" s="71"/>
      <c r="E12" s="71"/>
      <c r="F12" s="71"/>
      <c r="G12" s="71"/>
      <c r="H12" s="71"/>
    </row>
    <row r="13" ht="35" customHeight="1">
      <c r="A13" s="3"/>
      <c r="B13" s="72"/>
      <c r="C13" s="75"/>
      <c r="D13" s="72"/>
      <c r="E13" s="72"/>
      <c r="F13" s="72"/>
      <c r="G13" s="72"/>
      <c r="H13" s="72"/>
    </row>
    <row r="14" ht="35" customHeight="1">
      <c r="A14" s="3"/>
      <c r="B14" s="72"/>
      <c r="C14" s="75"/>
      <c r="D14" s="72"/>
      <c r="E14" s="72"/>
      <c r="F14" s="72"/>
      <c r="G14" s="72"/>
      <c r="H14" s="72"/>
    </row>
    <row r="15" ht="35" customHeight="1">
      <c r="A15" s="3"/>
      <c r="B15" s="72"/>
      <c r="C15" s="75"/>
      <c r="D15" s="72"/>
      <c r="E15" s="72"/>
      <c r="F15" s="72"/>
      <c r="G15" s="72"/>
      <c r="H15" s="72"/>
    </row>
    <row r="16" ht="35" customHeight="1">
      <c r="A16" s="3"/>
      <c r="B16" s="72"/>
      <c r="C16" s="75"/>
      <c r="D16" s="72"/>
      <c r="E16" s="72"/>
      <c r="F16" s="72"/>
      <c r="G16" s="72"/>
      <c r="H16" s="72"/>
    </row>
    <row r="17" ht="35" customHeight="1">
      <c r="A17" s="3"/>
      <c r="B17" s="72"/>
      <c r="C17" s="75"/>
      <c r="D17" s="72"/>
      <c r="E17" s="72"/>
      <c r="F17" s="72"/>
      <c r="G17" s="72"/>
      <c r="H17" s="72"/>
    </row>
    <row r="18" ht="35" customHeight="1">
      <c r="A18" s="3"/>
      <c r="B18" s="72"/>
      <c r="C18" s="75"/>
      <c r="D18" s="72"/>
      <c r="E18" s="72"/>
      <c r="F18" s="72"/>
      <c r="G18" s="72"/>
      <c r="H18" s="72"/>
    </row>
    <row r="19" ht="35" customHeight="1">
      <c r="A19" s="3"/>
      <c r="B19" s="72"/>
      <c r="C19" s="75"/>
      <c r="D19" s="72"/>
      <c r="E19" s="72"/>
      <c r="F19" s="72"/>
      <c r="G19" s="72"/>
      <c r="H19" s="72"/>
    </row>
    <row r="20" ht="35" customHeight="1">
      <c r="A20" s="3"/>
      <c r="B20" s="72"/>
      <c r="C20" s="75"/>
      <c r="D20" s="72"/>
      <c r="E20" s="72"/>
      <c r="F20" s="72"/>
      <c r="G20" s="72"/>
      <c r="H20" s="72"/>
    </row>
    <row r="21" ht="35" customHeight="1">
      <c r="A21" s="3"/>
      <c r="B21" s="72"/>
      <c r="C21" s="75"/>
      <c r="D21" s="72"/>
      <c r="E21" s="72"/>
      <c r="F21" s="72"/>
      <c r="G21" s="72"/>
      <c r="H21" s="72"/>
    </row>
    <row r="22" ht="35" customHeight="1">
      <c r="A22" s="3"/>
      <c r="B22" s="72"/>
      <c r="C22" s="75"/>
      <c r="D22" s="72"/>
      <c r="E22" s="72"/>
      <c r="F22" s="72"/>
      <c r="G22" s="72"/>
      <c r="H22" s="72"/>
    </row>
    <row r="23" ht="35" customHeight="1">
      <c r="A23" s="3"/>
      <c r="B23" s="72"/>
      <c r="C23" s="75"/>
      <c r="D23" s="72"/>
      <c r="E23" s="72"/>
      <c r="F23" s="72"/>
      <c r="G23" s="72"/>
      <c r="H23" s="72"/>
    </row>
    <row r="24" ht="35" customHeight="1">
      <c r="A24" s="3"/>
      <c r="B24" s="72"/>
      <c r="C24" s="75"/>
      <c r="D24" s="72"/>
      <c r="E24" s="72"/>
      <c r="F24" s="72"/>
      <c r="G24" s="72"/>
      <c r="H24" s="72"/>
    </row>
    <row r="25" ht="35" customHeight="1">
      <c r="A25" s="3"/>
      <c r="B25" s="73"/>
      <c r="C25" s="76"/>
      <c r="D25" s="73"/>
      <c r="E25" s="73"/>
      <c r="F25" s="73"/>
      <c r="G25" s="73"/>
      <c r="H25" s="73"/>
    </row>
    <row r="26" ht="22" customHeight="1">
      <c r="A26" s="3"/>
      <c r="B26" s="3"/>
      <c r="C26" s="3"/>
      <c r="D26" s="3"/>
      <c r="E26" s="3"/>
      <c r="F26" s="3"/>
      <c r="G26" s="3"/>
      <c r="H26" s="3"/>
    </row>
    <row r="27" ht="22" customHeight="1">
      <c r="A27" s="3"/>
      <c r="B27" s="3"/>
      <c r="C27" s="3"/>
      <c r="D27" s="3"/>
      <c r="E27" s="3"/>
      <c r="F27" s="3"/>
      <c r="G27" s="3"/>
      <c r="H27" s="3"/>
    </row>
    <row r="28" ht="22" customHeight="1">
      <c r="A28" s="3"/>
      <c r="B28" s="7" t="str">
        <v>Observe normal cases and relevant exceptions. Divide additional hands-on minutes by cases observed before entering Extra minutes / case in Findings. Keep the evidence accessible without copying sensitive records into the workbook.</v>
      </c>
      <c r="C28" s="7"/>
      <c r="D28" s="7"/>
      <c r="E28" s="7"/>
      <c r="F28" s="7"/>
      <c r="G28" s="7"/>
      <c r="H28" s="7"/>
    </row>
    <row r="29" ht="22" customHeight="1">
      <c r="A29" s="3"/>
      <c r="B29" s="7"/>
      <c r="C29" s="7"/>
      <c r="D29" s="7"/>
      <c r="E29" s="7"/>
      <c r="F29" s="7"/>
      <c r="G29" s="7"/>
      <c r="H29" s="7"/>
    </row>
    <row r="30" ht="22" customHeight="1">
      <c r="A30" s="3"/>
      <c r="B30" s="7"/>
      <c r="C30" s="7"/>
      <c r="D30" s="7"/>
      <c r="E30" s="7"/>
      <c r="F30" s="7"/>
      <c r="G30" s="7"/>
      <c r="H30" s="7"/>
    </row>
    <row r="31" ht="22" customHeight="1">
      <c r="A31" s="3"/>
      <c r="B31" s="3"/>
      <c r="C31" s="3"/>
      <c r="D31" s="3"/>
      <c r="E31" s="3"/>
      <c r="F31" s="3"/>
      <c r="G31" s="3"/>
      <c r="H31" s="3"/>
    </row>
    <row r="32" ht="22" customHeight="1">
      <c r="A32" s="3"/>
      <c r="B32" s="56" t="str">
        <v>© MT BYTES</v>
      </c>
      <c r="C32" s="56"/>
      <c r="D32" s="56"/>
      <c r="E32" s="56"/>
      <c r="F32" s="56"/>
      <c r="G32" s="56"/>
      <c r="H32" s="56"/>
    </row>
  </sheetData>
  <sheetProtection sheet="1" objects="1" scenarios="1" formatCells="1" formatColumns="1" formatRows="1" insertColumns="1" insertRows="1" deleteColumns="1" deleteRows="1" sort="1" autoFilter="0" selectLockedCells="0" selectUnlockedCells="0"/>
  <mergeCells>
    <mergeCell ref="B5:H6"/>
    <mergeCell ref="B7:H8"/>
    <mergeCell ref="B28:H30"/>
    <mergeCell ref="B32:H32"/>
  </mergeCells>
  <dataValidations count="3">
    <dataValidation type="whole" errorStyle="stop" operator="between" showErrorMessage="1" errorTitle="Check this number" error="Enter a whole number from 1 to 2958465." sqref="C12:C25">
      <formula1>1</formula1>
      <formula2>2958465</formula2>
    </dataValidation>
    <dataValidation type="whole" errorStyle="stop" operator="between" showErrorMessage="1" errorTitle="Check this number" error="Enter a whole number from 1 to 1000000000." sqref="E12:E25">
      <formula1>1</formula1>
      <formula2>1000000000</formula2>
    </dataValidation>
    <dataValidation type="decimal" errorStyle="stop" operator="between" showErrorMessage="1" errorTitle="Check this number" error="Enter a number from 0 to 1000000000." sqref="F12:F25">
      <formula1>0</formula1>
      <formula2>1000000000</formula2>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2eeeca07991e45cd"/>
  <tableParts count="1">
    <tablePart r:id="R429950f05e434d1d"/>
  </tableParts>
</worksheet>
</file>

<file path=xl/worksheets/sheet4.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3" hidden="0" customWidth="1"/>
    <col min="3" max="3" width="24" hidden="0" customWidth="1"/>
    <col min="4" max="4" width="38" hidden="0" customWidth="1"/>
    <col min="5" max="5" width="18" hidden="0" customWidth="1"/>
    <col min="6" max="6" width="20" hidden="0" customWidth="1"/>
    <col min="7" max="7" width="20" hidden="0" customWidth="1"/>
    <col min="8" max="8" width="20" hidden="0" customWidth="1"/>
    <col min="9" max="9" width="39" hidden="0" customWidth="1"/>
    <col min="10" max="10" width="26" hidden="0" customWidth="1"/>
  </cols>
  <sheetData>
    <row r="1" ht="22" customHeight="1">
      <c r="A1" s="3"/>
      <c r="B1" s="3"/>
      <c r="C1" s="3"/>
      <c r="D1" s="3"/>
      <c r="E1" s="3"/>
      <c r="F1" s="3"/>
      <c r="G1" s="3"/>
      <c r="H1" s="3"/>
      <c r="I1" s="3"/>
      <c r="J1" s="3"/>
    </row>
    <row r="2" ht="22" customHeight="1">
      <c r="A2" s="3"/>
      <c r="B2" s="3"/>
      <c r="C2" s="3"/>
      <c r="D2" s="3"/>
      <c r="E2" s="3"/>
      <c r="F2" s="3"/>
      <c r="G2" s="3"/>
      <c r="H2" s="3"/>
      <c r="I2" s="3"/>
      <c r="J2" s="3"/>
    </row>
    <row r="3" ht="22" customHeight="1">
      <c r="A3" s="3"/>
      <c r="B3" s="3"/>
      <c r="C3" s="3"/>
      <c r="D3" s="3"/>
      <c r="E3" s="3"/>
      <c r="F3" s="3"/>
      <c r="G3" s="3"/>
      <c r="H3" s="3"/>
      <c r="I3" s="3"/>
      <c r="J3" s="3"/>
    </row>
    <row r="4" ht="22" customHeight="1">
      <c r="A4" s="3"/>
      <c r="B4" s="3"/>
      <c r="C4" s="3"/>
      <c r="D4" s="3"/>
      <c r="E4" s="3"/>
      <c r="F4" s="3"/>
      <c r="G4" s="3"/>
      <c r="H4" s="3"/>
      <c r="I4" s="3"/>
      <c r="J4" s="3"/>
    </row>
    <row r="5" ht="22" customHeight="1">
      <c r="A5" s="3"/>
      <c r="B5" s="9" t="str">
        <v>Verify the change</v>
      </c>
      <c r="C5" s="9"/>
      <c r="D5" s="9"/>
      <c r="E5" s="9"/>
      <c r="F5" s="9"/>
      <c r="G5" s="9"/>
      <c r="H5" s="9"/>
      <c r="I5" s="9"/>
      <c r="J5" s="9"/>
    </row>
    <row r="6" ht="22" customHeight="1">
      <c r="A6" s="3"/>
      <c r="B6" s="9"/>
      <c r="C6" s="9"/>
      <c r="D6" s="9"/>
      <c r="E6" s="9"/>
      <c r="F6" s="9"/>
      <c r="G6" s="9"/>
      <c r="H6" s="9"/>
      <c r="I6" s="9"/>
      <c r="J6" s="9"/>
    </row>
    <row r="7" ht="20" customHeight="1">
      <c r="A7" s="3"/>
      <c r="B7" s="7" t="str">
        <v>Compare equivalent workloads and periods after the change. Record demand or scope differences before concluding that the loss decreased.</v>
      </c>
      <c r="C7" s="7"/>
      <c r="D7" s="7"/>
      <c r="E7" s="7"/>
      <c r="F7" s="7"/>
      <c r="G7" s="7"/>
      <c r="H7" s="7"/>
      <c r="I7" s="7"/>
      <c r="J7" s="7"/>
    </row>
    <row r="8" ht="20" customHeight="1">
      <c r="A8" s="3"/>
      <c r="B8" s="7"/>
      <c r="C8" s="7"/>
      <c r="D8" s="7"/>
      <c r="E8" s="7"/>
      <c r="F8" s="7"/>
      <c r="G8" s="7"/>
      <c r="H8" s="7"/>
      <c r="I8" s="7"/>
      <c r="J8" s="7"/>
    </row>
    <row r="9" ht="22" customHeight="1">
      <c r="A9" s="3"/>
      <c r="B9" s="3"/>
      <c r="C9" s="3"/>
      <c r="D9" s="3"/>
      <c r="E9" s="3"/>
      <c r="F9" s="3"/>
      <c r="G9" s="3"/>
      <c r="H9" s="3"/>
      <c r="I9" s="3"/>
      <c r="J9" s="3"/>
    </row>
    <row r="10" ht="22" customHeight="1">
      <c r="A10" s="3"/>
      <c r="B10" s="3"/>
      <c r="C10" s="3"/>
      <c r="D10" s="3"/>
      <c r="E10" s="3"/>
      <c r="F10" s="3"/>
      <c r="G10" s="3"/>
      <c r="H10" s="3"/>
      <c r="I10" s="3"/>
      <c r="J10" s="3"/>
    </row>
    <row r="11" ht="36" customHeight="1">
      <c r="A11" s="3"/>
      <c r="B11" s="18" t="str">
        <v>Finding ID</v>
      </c>
      <c r="C11" s="19" t="str">
        <v>Owner</v>
      </c>
      <c r="D11" s="19" t="str">
        <v>Change and acceptance condition</v>
      </c>
      <c r="E11" s="19" t="str">
        <v>Review date</v>
      </c>
      <c r="F11" s="19" t="str">
        <v>Before hours</v>
      </c>
      <c r="G11" s="19" t="str">
        <v>After hours</v>
      </c>
      <c r="H11" s="19" t="str">
        <v>Hours released</v>
      </c>
      <c r="I11" s="19" t="str">
        <v>Quality and workload evidence</v>
      </c>
      <c r="J11" s="20" t="str">
        <v>Review</v>
      </c>
    </row>
    <row r="12" ht="35" customHeight="1">
      <c r="A12" s="3"/>
      <c r="B12" s="71"/>
      <c r="C12" s="71"/>
      <c r="D12" s="71"/>
      <c r="E12" s="74"/>
      <c r="F12" s="71"/>
      <c r="G12" s="71"/>
      <c r="H12" s="31" t="str">
        <f>IF(J12="Ready for decision",F12-G12,"")</f>
      </c>
      <c r="I12" s="71"/>
      <c r="J12" s="28" t="str">
        <f>IF(COUNTA(B12:G12)+COUNTA(I12)=0,"",IF(COUNTIFS(Findings!$B$12:$B$21,B12,Findings!$C$12:$C$21,"&lt;&gt;")&lt;&gt;1,"Choose Finding ID",IF(OR(C12="",D12="",NOT(ISNUMBER(E12)),I12=""),"Complete verification",IF(COUNT(F12:G12)&lt;&gt;2,"Enter comparable hours",IF(MIN(F12:G12)&lt;0,"Correct negative input","Ready for decision")))))</f>
      </c>
    </row>
    <row r="13" ht="35" customHeight="1">
      <c r="A13" s="3"/>
      <c r="B13" s="72"/>
      <c r="C13" s="72"/>
      <c r="D13" s="72"/>
      <c r="E13" s="75"/>
      <c r="F13" s="72"/>
      <c r="G13" s="72"/>
      <c r="H13" s="32" t="str">
        <f>IF(J13="Ready for decision",F13-G13,"")</f>
      </c>
      <c r="I13" s="72"/>
      <c r="J13" s="29" t="str">
        <f>IF(COUNTA(B13:G13)+COUNTA(I13)=0,"",IF(COUNTIFS(Findings!$B$12:$B$21,B13,Findings!$C$12:$C$21,"&lt;&gt;")&lt;&gt;1,"Choose Finding ID",IF(OR(C13="",D13="",NOT(ISNUMBER(E13)),I13=""),"Complete verification",IF(COUNT(F13:G13)&lt;&gt;2,"Enter comparable hours",IF(MIN(F13:G13)&lt;0,"Correct negative input","Ready for decision")))))</f>
      </c>
    </row>
    <row r="14" ht="35" customHeight="1">
      <c r="A14" s="3"/>
      <c r="B14" s="72"/>
      <c r="C14" s="72"/>
      <c r="D14" s="72"/>
      <c r="E14" s="75"/>
      <c r="F14" s="72"/>
      <c r="G14" s="72"/>
      <c r="H14" s="32" t="str">
        <f>IF(J14="Ready for decision",F14-G14,"")</f>
      </c>
      <c r="I14" s="72"/>
      <c r="J14" s="29" t="str">
        <f>IF(COUNTA(B14:G14)+COUNTA(I14)=0,"",IF(COUNTIFS(Findings!$B$12:$B$21,B14,Findings!$C$12:$C$21,"&lt;&gt;")&lt;&gt;1,"Choose Finding ID",IF(OR(C14="",D14="",NOT(ISNUMBER(E14)),I14=""),"Complete verification",IF(COUNT(F14:G14)&lt;&gt;2,"Enter comparable hours",IF(MIN(F14:G14)&lt;0,"Correct negative input","Ready for decision")))))</f>
      </c>
    </row>
    <row r="15" ht="35" customHeight="1">
      <c r="A15" s="3"/>
      <c r="B15" s="72"/>
      <c r="C15" s="72"/>
      <c r="D15" s="72"/>
      <c r="E15" s="75"/>
      <c r="F15" s="72"/>
      <c r="G15" s="72"/>
      <c r="H15" s="32" t="str">
        <f>IF(J15="Ready for decision",F15-G15,"")</f>
      </c>
      <c r="I15" s="72"/>
      <c r="J15" s="29" t="str">
        <f>IF(COUNTA(B15:G15)+COUNTA(I15)=0,"",IF(COUNTIFS(Findings!$B$12:$B$21,B15,Findings!$C$12:$C$21,"&lt;&gt;")&lt;&gt;1,"Choose Finding ID",IF(OR(C15="",D15="",NOT(ISNUMBER(E15)),I15=""),"Complete verification",IF(COUNT(F15:G15)&lt;&gt;2,"Enter comparable hours",IF(MIN(F15:G15)&lt;0,"Correct negative input","Ready for decision")))))</f>
      </c>
    </row>
    <row r="16" ht="35" customHeight="1">
      <c r="A16" s="3"/>
      <c r="B16" s="72"/>
      <c r="C16" s="72"/>
      <c r="D16" s="72"/>
      <c r="E16" s="75"/>
      <c r="F16" s="72"/>
      <c r="G16" s="72"/>
      <c r="H16" s="32" t="str">
        <f>IF(J16="Ready for decision",F16-G16,"")</f>
      </c>
      <c r="I16" s="72"/>
      <c r="J16" s="29" t="str">
        <f>IF(COUNTA(B16:G16)+COUNTA(I16)=0,"",IF(COUNTIFS(Findings!$B$12:$B$21,B16,Findings!$C$12:$C$21,"&lt;&gt;")&lt;&gt;1,"Choose Finding ID",IF(OR(C16="",D16="",NOT(ISNUMBER(E16)),I16=""),"Complete verification",IF(COUNT(F16:G16)&lt;&gt;2,"Enter comparable hours",IF(MIN(F16:G16)&lt;0,"Correct negative input","Ready for decision")))))</f>
      </c>
    </row>
    <row r="17" ht="35" customHeight="1">
      <c r="A17" s="3"/>
      <c r="B17" s="72"/>
      <c r="C17" s="72"/>
      <c r="D17" s="72"/>
      <c r="E17" s="75"/>
      <c r="F17" s="72"/>
      <c r="G17" s="72"/>
      <c r="H17" s="32" t="str">
        <f>IF(J17="Ready for decision",F17-G17,"")</f>
      </c>
      <c r="I17" s="72"/>
      <c r="J17" s="29" t="str">
        <f>IF(COUNTA(B17:G17)+COUNTA(I17)=0,"",IF(COUNTIFS(Findings!$B$12:$B$21,B17,Findings!$C$12:$C$21,"&lt;&gt;")&lt;&gt;1,"Choose Finding ID",IF(OR(C17="",D17="",NOT(ISNUMBER(E17)),I17=""),"Complete verification",IF(COUNT(F17:G17)&lt;&gt;2,"Enter comparable hours",IF(MIN(F17:G17)&lt;0,"Correct negative input","Ready for decision")))))</f>
      </c>
    </row>
    <row r="18" ht="35" customHeight="1">
      <c r="A18" s="3"/>
      <c r="B18" s="72"/>
      <c r="C18" s="72"/>
      <c r="D18" s="72"/>
      <c r="E18" s="75"/>
      <c r="F18" s="72"/>
      <c r="G18" s="72"/>
      <c r="H18" s="32" t="str">
        <f>IF(J18="Ready for decision",F18-G18,"")</f>
      </c>
      <c r="I18" s="72"/>
      <c r="J18" s="29" t="str">
        <f>IF(COUNTA(B18:G18)+COUNTA(I18)=0,"",IF(COUNTIFS(Findings!$B$12:$B$21,B18,Findings!$C$12:$C$21,"&lt;&gt;")&lt;&gt;1,"Choose Finding ID",IF(OR(C18="",D18="",NOT(ISNUMBER(E18)),I18=""),"Complete verification",IF(COUNT(F18:G18)&lt;&gt;2,"Enter comparable hours",IF(MIN(F18:G18)&lt;0,"Correct negative input","Ready for decision")))))</f>
      </c>
    </row>
    <row r="19" ht="35" customHeight="1">
      <c r="A19" s="3"/>
      <c r="B19" s="72"/>
      <c r="C19" s="72"/>
      <c r="D19" s="72"/>
      <c r="E19" s="75"/>
      <c r="F19" s="72"/>
      <c r="G19" s="72"/>
      <c r="H19" s="32" t="str">
        <f>IF(J19="Ready for decision",F19-G19,"")</f>
      </c>
      <c r="I19" s="72"/>
      <c r="J19" s="29" t="str">
        <f>IF(COUNTA(B19:G19)+COUNTA(I19)=0,"",IF(COUNTIFS(Findings!$B$12:$B$21,B19,Findings!$C$12:$C$21,"&lt;&gt;")&lt;&gt;1,"Choose Finding ID",IF(OR(C19="",D19="",NOT(ISNUMBER(E19)),I19=""),"Complete verification",IF(COUNT(F19:G19)&lt;&gt;2,"Enter comparable hours",IF(MIN(F19:G19)&lt;0,"Correct negative input","Ready for decision")))))</f>
      </c>
    </row>
    <row r="20" ht="35" customHeight="1">
      <c r="A20" s="3"/>
      <c r="B20" s="72"/>
      <c r="C20" s="72"/>
      <c r="D20" s="72"/>
      <c r="E20" s="75"/>
      <c r="F20" s="72"/>
      <c r="G20" s="72"/>
      <c r="H20" s="32" t="str">
        <f>IF(J20="Ready for decision",F20-G20,"")</f>
      </c>
      <c r="I20" s="72"/>
      <c r="J20" s="29" t="str">
        <f>IF(COUNTA(B20:G20)+COUNTA(I20)=0,"",IF(COUNTIFS(Findings!$B$12:$B$21,B20,Findings!$C$12:$C$21,"&lt;&gt;")&lt;&gt;1,"Choose Finding ID",IF(OR(C20="",D20="",NOT(ISNUMBER(E20)),I20=""),"Complete verification",IF(COUNT(F20:G20)&lt;&gt;2,"Enter comparable hours",IF(MIN(F20:G20)&lt;0,"Correct negative input","Ready for decision")))))</f>
      </c>
    </row>
    <row r="21" ht="35" customHeight="1">
      <c r="A21" s="3"/>
      <c r="B21" s="73"/>
      <c r="C21" s="73"/>
      <c r="D21" s="73"/>
      <c r="E21" s="76"/>
      <c r="F21" s="73"/>
      <c r="G21" s="73"/>
      <c r="H21" s="33" t="str">
        <f>IF(J21="Ready for decision",F21-G21,"")</f>
      </c>
      <c r="I21" s="73"/>
      <c r="J21" s="30" t="str">
        <f>IF(COUNTA(B21:G21)+COUNTA(I21)=0,"",IF(COUNTIFS(Findings!$B$12:$B$21,B21,Findings!$C$12:$C$21,"&lt;&gt;")&lt;&gt;1,"Choose Finding ID",IF(OR(C21="",D21="",NOT(ISNUMBER(E21)),I21=""),"Complete verification",IF(COUNT(F21:G21)&lt;&gt;2,"Enter comparable hours",IF(MIN(F21:G21)&lt;0,"Correct negative input","Ready for decision")))))</f>
      </c>
    </row>
    <row r="22" ht="22" customHeight="1">
      <c r="A22" s="3"/>
      <c r="B22" s="3"/>
      <c r="C22" s="3"/>
      <c r="D22" s="3"/>
      <c r="E22" s="3"/>
      <c r="F22" s="3"/>
      <c r="G22" s="3"/>
      <c r="H22" s="3"/>
      <c r="I22" s="3"/>
      <c r="J22" s="3"/>
    </row>
    <row r="23" ht="22" customHeight="1">
      <c r="A23" s="3"/>
      <c r="B23" s="3"/>
      <c r="C23" s="3"/>
      <c r="D23" s="3"/>
      <c r="E23" s="3"/>
      <c r="F23" s="3"/>
      <c r="G23" s="3"/>
      <c r="H23" s="3"/>
      <c r="I23" s="3"/>
      <c r="J23" s="3"/>
    </row>
    <row r="24" ht="22" customHeight="1">
      <c r="A24" s="3"/>
      <c r="B24" s="7" t="str">
        <v>A negative Hours released value means more work was required after the change. Check workload, quality and measurement comparability. Released capacity becomes a cash saving only when an actual cost changes.</v>
      </c>
      <c r="C24" s="7"/>
      <c r="D24" s="7"/>
      <c r="E24" s="7"/>
      <c r="F24" s="7"/>
      <c r="G24" s="7"/>
      <c r="H24" s="7"/>
      <c r="I24" s="7"/>
      <c r="J24" s="7"/>
    </row>
    <row r="25" ht="22" customHeight="1">
      <c r="A25" s="3"/>
      <c r="B25" s="7"/>
      <c r="C25" s="7"/>
      <c r="D25" s="7"/>
      <c r="E25" s="7"/>
      <c r="F25" s="7"/>
      <c r="G25" s="7"/>
      <c r="H25" s="7"/>
      <c r="I25" s="7"/>
      <c r="J25" s="7"/>
    </row>
    <row r="26" ht="22" customHeight="1">
      <c r="A26" s="3"/>
      <c r="B26" s="7"/>
      <c r="C26" s="7"/>
      <c r="D26" s="7"/>
      <c r="E26" s="7"/>
      <c r="F26" s="7"/>
      <c r="G26" s="7"/>
      <c r="H26" s="7"/>
      <c r="I26" s="7"/>
      <c r="J26" s="7"/>
    </row>
    <row r="27" ht="22" customHeight="1">
      <c r="A27" s="3"/>
      <c r="B27" s="7"/>
      <c r="C27" s="7"/>
      <c r="D27" s="7"/>
      <c r="E27" s="7"/>
      <c r="F27" s="7"/>
      <c r="G27" s="7"/>
      <c r="H27" s="7"/>
      <c r="I27" s="7"/>
      <c r="J27" s="7"/>
    </row>
    <row r="28" ht="22" customHeight="1">
      <c r="A28" s="3"/>
      <c r="B28" s="3"/>
      <c r="C28" s="3"/>
      <c r="D28" s="3"/>
      <c r="E28" s="3"/>
      <c r="F28" s="3"/>
      <c r="G28" s="3"/>
      <c r="H28" s="3"/>
      <c r="I28" s="3"/>
      <c r="J28" s="3"/>
    </row>
    <row r="29" ht="22" customHeight="1">
      <c r="A29" s="3"/>
      <c r="B29" s="56" t="str">
        <v>© MT BYTES</v>
      </c>
      <c r="C29" s="56"/>
      <c r="D29" s="56"/>
      <c r="E29" s="56"/>
      <c r="F29" s="56"/>
      <c r="G29" s="56"/>
      <c r="H29" s="56"/>
      <c r="I29" s="56"/>
      <c r="J29" s="56"/>
    </row>
  </sheetData>
  <sheetProtection sheet="1" objects="1" scenarios="1" formatCells="1" formatColumns="1" formatRows="1" insertColumns="1" insertRows="1" deleteColumns="1" deleteRows="1" sort="1" autoFilter="0" selectLockedCells="0" selectUnlockedCells="0"/>
  <mergeCells>
    <mergeCell ref="B5:J6"/>
    <mergeCell ref="B7:J8"/>
    <mergeCell ref="B24:J27"/>
    <mergeCell ref="B29:J29"/>
  </mergeCells>
  <dataValidations count="2">
    <dataValidation type="whole" errorStyle="stop" operator="between" showErrorMessage="1" errorTitle="Check this number" error="Enter a whole number from 1 to 2958465." sqref="E12:E21">
      <formula1>1</formula1>
      <formula2>2958465</formula2>
    </dataValidation>
    <dataValidation type="decimal" errorStyle="stop" operator="between" showErrorMessage="1" errorTitle="Check this number" error="Enter a number from 0 to 1000000000." sqref="F12:G21">
      <formula1>0</formula1>
      <formula2>1000000000</formula2>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f4ed16ef379042a0"/>
  <tableParts count="1">
    <tablePart r:id="Rd8d50f4bbe134d31"/>
  </tableParts>
</worksheet>
</file>