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518dea453784a6a" /></Relationships>
</file>

<file path=xl/workbook.xml><?xml version="1.0" encoding="utf-8"?>
<workbook xmlns="http://schemas.openxmlformats.org/spreadsheetml/2006/main" xmlns:r="http://schemas.openxmlformats.org/officeDocument/2006/relationships">
  <sheets>
    <sheet name="Plan" sheetId="1" r:id="R63ac778f4de0439b"/>
    <sheet name="Commitments" sheetId="2" r:id="R9781058932bd460b"/>
    <sheet name="Dependencies" sheetId="3" r:id="Rf52afac8af4c4aa7"/>
    <sheet name="Weekly review" sheetId="4" r:id="R91e5dfb6177f4008"/>
  </sheets>
  <definedNames>
    <definedName name="_xlnm.Print_Area" localSheetId="0">'Plan'!B1:R40</definedName>
    <definedName name="_xlnm.Print_Area" localSheetId="1">'Commitments'!B1:J28</definedName>
    <definedName name="_xlnm.Print_Titles" localSheetId="1">'Commitments'!$11:$11</definedName>
    <definedName name="_xlnm.Print_Area" localSheetId="2">'Dependencies'!B1:I31</definedName>
    <definedName name="_xlnm.Print_Titles" localSheetId="2">'Dependencies'!$11:$11</definedName>
    <definedName name="_xlnm.Print_Area" localSheetId="3">'Weekly review'!B1:G31</definedName>
    <definedName name="_xlnm.Print_Titles" localSheetId="3">'Weekly review'!$11:$11</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1">
    <numFmt numFmtId="200" formatCode="dd mmm yyyy"/>
  </numFmts>
  <fonts count="13">
    <font>
      <sz val="11"/>
      <name val="Carlito"/>
    </font>
    <font>
      <sz val="10"/>
      <color rgb="FF18181B"/>
      <name val="Inter"/>
    </font>
    <font>
      <b/>
      <sz val="22"/>
      <color rgb="FF18181B"/>
      <name val="Inter"/>
    </font>
    <font>
      <sz val="10"/>
      <color rgb="FF62626B"/>
      <name val="Inter"/>
    </font>
    <font>
      <b/>
      <sz val="18"/>
      <color rgb="FF18181B"/>
      <name val="Inter"/>
    </font>
    <font>
      <b/>
      <sz val="10"/>
      <color rgb="FFFFFFFF"/>
      <name val="Inter"/>
    </font>
    <font>
      <b/>
      <sz val="10"/>
      <color rgb="FF233DFF"/>
      <name val="Inter"/>
    </font>
    <font>
      <b/>
      <sz val="9"/>
      <color rgb="FF62626B"/>
      <name val="Inter"/>
    </font>
    <font>
      <sz val="12"/>
      <color rgb="FF18181B"/>
      <name val="Inter"/>
    </font>
    <font>
      <b/>
      <sz val="10"/>
      <color rgb="FF62626B"/>
      <name val="Inter"/>
    </font>
    <font>
      <b/>
      <sz val="10"/>
      <color rgb="FF18181B"/>
      <name val="Inter"/>
    </font>
    <font>
      <sz val="8"/>
      <color rgb="FF18181B"/>
      <name val="Inter"/>
    </font>
    <font>
      <sz val="8"/>
      <color rgb="FF62626B"/>
      <name val="Inter"/>
    </font>
  </fonts>
  <fills count="5">
    <fill>
      <patternFill patternType="none"/>
    </fill>
    <fill>
      <patternFill patternType="gray125"/>
    </fill>
    <fill>
      <patternFill patternType="solid">
        <fgColor rgb="FFFFFFFF"/>
      </patternFill>
    </fill>
    <fill>
      <patternFill patternType="solid">
        <fgColor rgb="FF18181B"/>
      </patternFill>
    </fill>
    <fill>
      <patternFill patternType="solid">
        <fgColor rgb="FFF4F5F7"/>
      </patternFill>
    </fill>
  </fills>
  <borders count="10">
    <border/>
    <border>
      <right style="thin">
        <color rgb="FFFFFFFF"/>
      </right>
    </border>
    <border>
      <left style="thin">
        <color rgb="FFFFFFFF"/>
      </left>
      <right style="thin">
        <color rgb="FFFFFFFF"/>
      </right>
    </border>
    <border>
      <left style="thin">
        <color rgb="FFFFFFFF"/>
      </left>
    </border>
    <border>
      <bottom style="thin">
        <color rgb="FFDDE0E6"/>
      </bottom>
    </border>
    <border>
      <top style="thin">
        <color rgb="FFDDE0E6"/>
      </top>
      <bottom style="thin">
        <color rgb="FFDDE0E6"/>
      </bottom>
    </border>
    <border>
      <top style="thin">
        <color rgb="FFDDE0E6"/>
      </top>
    </border>
    <border>
      <top style="thin">
        <color rgb="FFDDE0E6"/>
      </top>
      <bottom style="thin">
        <color rgb="FFA7ADBA"/>
      </bottom>
    </border>
    <border>
      <bottom style="thin">
        <color rgb="FF233DFF"/>
      </bottom>
    </border>
    <border>
      <bottom style="thin">
        <color rgb="FFA7ADBA"/>
      </bottom>
    </border>
  </borders>
  <cellStyleXfs count="1">
    <xf numFmtId="0" fontId="0" fillId="0" borderId="0"/>
  </cellStyleXfs>
  <cellXfs count="74">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1" xfId="0" applyNumberFormat="1" applyFont="1" applyFill="1" applyBorder="1" applyAlignment="1">
      <alignment vertical="center"/>
    </xf>
    <xf numFmtId="0" fontId="5" fillId="3" borderId="2" xfId="0" applyNumberFormat="1" applyFont="1" applyFill="1" applyBorder="1" applyAlignment="1">
      <alignment vertical="center"/>
    </xf>
    <xf numFmtId="0" fontId="5" fillId="3" borderId="3" xfId="0" applyNumberFormat="1" applyFont="1" applyFill="1" applyBorder="1" applyAlignment="1">
      <alignment vertical="center"/>
    </xf>
    <xf numFmtId="0" fontId="5" fillId="3" borderId="1" xfId="0" applyNumberFormat="1" applyFont="1" applyFill="1" applyBorder="1" applyAlignment="1">
      <alignment vertical="center" wrapText="1"/>
    </xf>
    <xf numFmtId="0" fontId="5" fillId="3" borderId="2" xfId="0" applyNumberFormat="1" applyFont="1" applyFill="1" applyBorder="1" applyAlignment="1">
      <alignment vertical="center" wrapText="1"/>
    </xf>
    <xf numFmtId="0" fontId="5" fillId="3" borderId="3" xfId="0" applyNumberFormat="1" applyFont="1" applyFill="1" applyBorder="1" applyAlignment="1">
      <alignment vertical="center" wrapText="1"/>
    </xf>
    <xf numFmtId="0" fontId="5" fillId="3" borderId="1"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0" fontId="1" fillId="2" borderId="4" xfId="0" applyNumberFormat="1" applyFont="1" applyFill="1" applyBorder="1" applyAlignment="1">
      <alignment vertical="center"/>
    </xf>
    <xf numFmtId="0" fontId="1" fillId="2" borderId="5" xfId="0" applyNumberFormat="1" applyFont="1" applyFill="1" applyBorder="1" applyAlignment="1">
      <alignment vertical="center"/>
    </xf>
    <xf numFmtId="0" fontId="1" fillId="2" borderId="6" xfId="0" applyNumberFormat="1" applyFont="1" applyFill="1" applyBorder="1" applyAlignment="1">
      <alignment vertical="center"/>
    </xf>
    <xf numFmtId="0" fontId="1" fillId="2" borderId="4" xfId="0" applyNumberFormat="1" applyFont="1" applyFill="1" applyBorder="1" applyAlignment="1">
      <alignment vertical="center" wrapText="1"/>
    </xf>
    <xf numFmtId="0" fontId="1" fillId="2"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0" fontId="1" fillId="2" borderId="7" xfId="0" applyNumberFormat="1" applyFont="1" applyFill="1" applyBorder="1" applyAlignment="1">
      <alignment vertical="center" wrapText="1"/>
    </xf>
    <xf numFmtId="0" fontId="1" fillId="4" borderId="4" xfId="0" applyNumberFormat="1" applyFont="1" applyFill="1" applyBorder="1" applyAlignment="1">
      <alignment vertical="center" wrapText="1"/>
    </xf>
    <xf numFmtId="0" fontId="1" fillId="4" borderId="5" xfId="0" applyNumberFormat="1" applyFont="1" applyFill="1" applyBorder="1" applyAlignment="1">
      <alignment vertical="center" wrapText="1"/>
    </xf>
    <xf numFmtId="0" fontId="1" fillId="4" borderId="6" xfId="0" applyNumberFormat="1" applyFont="1" applyFill="1" applyBorder="1" applyAlignment="1">
      <alignment vertical="center" wrapText="1"/>
    </xf>
    <xf numFmtId="200" fontId="1" fillId="2" borderId="4" xfId="0" applyNumberFormat="1" applyFont="1" applyFill="1" applyBorder="1" applyAlignment="1">
      <alignment vertical="center" wrapText="1"/>
    </xf>
    <xf numFmtId="200" fontId="1" fillId="2" borderId="5" xfId="0" applyNumberFormat="1" applyFont="1" applyFill="1" applyBorder="1" applyAlignment="1">
      <alignment vertical="center" wrapText="1"/>
    </xf>
    <xf numFmtId="200" fontId="1" fillId="2" borderId="7" xfId="0" applyNumberFormat="1" applyFont="1" applyFill="1" applyBorder="1" applyAlignment="1">
      <alignment vertical="center" wrapText="1"/>
    </xf>
    <xf numFmtId="0" fontId="6" fillId="2" borderId="0" xfId="0" applyNumberFormat="1" applyFont="1" applyFill="1" applyBorder="1" applyAlignment="1">
      <alignment vertical="center"/>
    </xf>
    <xf numFmtId="0" fontId="6" fillId="2" borderId="0" xfId="0" applyNumberFormat="1" applyFont="1" applyFill="1" applyBorder="1" applyAlignment="1">
      <alignment vertical="center" wrapText="1"/>
    </xf>
    <xf numFmtId="0" fontId="6" fillId="2" borderId="8" xfId="0" applyNumberFormat="1" applyFont="1" applyFill="1" applyBorder="1" applyAlignment="1">
      <alignment vertical="center" wrapText="1"/>
    </xf>
    <xf numFmtId="0" fontId="7" fillId="2" borderId="0" xfId="0" applyNumberFormat="1" applyFont="1" applyFill="1" applyBorder="1" applyAlignment="1">
      <alignment vertical="center"/>
    </xf>
    <xf numFmtId="0" fontId="7" fillId="2" borderId="0" xfId="0" applyNumberFormat="1" applyFont="1" applyFill="1" applyBorder="1" applyAlignment="1">
      <alignment vertical="center" wrapText="1"/>
    </xf>
    <xf numFmtId="0" fontId="1" fillId="2" borderId="9" xfId="0" applyNumberFormat="1" applyFont="1" applyFill="1" applyBorder="1" applyAlignment="1">
      <alignment vertical="center"/>
    </xf>
    <xf numFmtId="0" fontId="8" fillId="2" borderId="0" xfId="0" applyNumberFormat="1" applyFont="1" applyFill="1" applyBorder="1" applyAlignment="1">
      <alignment vertical="center"/>
    </xf>
    <xf numFmtId="0" fontId="8" fillId="2" borderId="9" xfId="0" applyNumberFormat="1" applyFont="1" applyFill="1" applyBorder="1" applyAlignment="1">
      <alignment vertical="center"/>
    </xf>
    <xf numFmtId="200" fontId="1" fillId="2" borderId="0" xfId="0" applyNumberFormat="1" applyFont="1" applyFill="1" applyBorder="1" applyAlignment="1">
      <alignment vertical="center"/>
    </xf>
    <xf numFmtId="200" fontId="1" fillId="2" borderId="9" xfId="0" applyNumberFormat="1" applyFont="1" applyFill="1" applyBorder="1" applyAlignment="1">
      <alignment vertical="center"/>
    </xf>
    <xf numFmtId="200" fontId="8" fillId="2" borderId="0" xfId="0" applyNumberFormat="1" applyFont="1" applyFill="1" applyBorder="1" applyAlignment="1">
      <alignment vertical="center"/>
    </xf>
    <xf numFmtId="200" fontId="8" fillId="2" borderId="9" xfId="0" applyNumberFormat="1" applyFont="1" applyFill="1" applyBorder="1" applyAlignment="1">
      <alignment vertical="center"/>
    </xf>
    <xf numFmtId="0" fontId="9" fillId="2" borderId="0" xfId="0" applyNumberFormat="1" applyFont="1" applyFill="1" applyBorder="1" applyAlignment="1">
      <alignment vertical="center"/>
    </xf>
    <xf numFmtId="0" fontId="9" fillId="2" borderId="0" xfId="0" applyNumberFormat="1" applyFont="1" applyFill="1" applyBorder="1" applyAlignment="1">
      <alignment horizontal="center" vertical="center"/>
    </xf>
    <xf numFmtId="0" fontId="10" fillId="2" borderId="0" xfId="0" applyNumberFormat="1" applyFont="1" applyFill="1" applyBorder="1" applyAlignment="1">
      <alignment vertical="center"/>
    </xf>
    <xf numFmtId="0" fontId="10" fillId="2" borderId="0" xfId="0" applyNumberFormat="1" applyFont="1" applyFill="1" applyBorder="1" applyAlignment="1">
      <alignment vertical="center" wrapText="1"/>
    </xf>
    <xf numFmtId="0" fontId="11" fillId="2" borderId="0" xfId="0" applyNumberFormat="1" applyFont="1" applyFill="1" applyBorder="1" applyAlignment="1">
      <alignment vertical="center"/>
    </xf>
    <xf numFmtId="0" fontId="11" fillId="2" borderId="0" xfId="0" applyNumberFormat="1" applyFont="1" applyFill="1" applyBorder="1" applyAlignment="1">
      <alignment horizontal="center" vertical="center"/>
    </xf>
    <xf numFmtId="0" fontId="12" fillId="2" borderId="0" xfId="0" applyNumberFormat="1" applyFont="1" applyFill="1" applyBorder="1" applyAlignment="1">
      <alignment vertical="center"/>
    </xf>
    <xf numFmtId="0" fontId="12" fillId="2" borderId="0" xfId="0" applyNumberFormat="1" applyFont="1" applyFill="1" applyBorder="1" applyAlignment="1">
      <alignment vertical="center" wrapText="1"/>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0" fontId="8" fillId="2" borderId="0" xfId="0" applyNumberFormat="1" applyFont="1" applyFill="1" applyBorder="1" applyAlignment="1" applyProtection="1">
      <alignment vertical="center"/>
      <protection locked="0" hidden="0"/>
    </xf>
    <xf numFmtId="200"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0" fontId="1" fillId="2" borderId="4" xfId="0" applyNumberFormat="1" applyFont="1" applyFill="1" applyBorder="1" applyAlignment="1" applyProtection="1">
      <alignment vertical="center" wrapText="1"/>
      <protection locked="0" hidden="0"/>
    </xf>
    <xf numFmtId="200" fontId="1" fillId="2" borderId="5" xfId="0" applyNumberFormat="1" applyFont="1" applyFill="1" applyBorder="1" applyAlignment="1" applyProtection="1">
      <alignment vertical="center" wrapText="1"/>
      <protection locked="0" hidden="0"/>
    </xf>
    <xf numFmtId="200" fontId="1" fillId="2" borderId="7" xfId="0" applyNumberFormat="1" applyFont="1" applyFill="1" applyBorder="1" applyAlignment="1" applyProtection="1">
      <alignment vertical="center" wrapText="1"/>
      <protection locked="0" hidden="0"/>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0" fontId="8" fillId="2" borderId="0" xfId="0" applyNumberFormat="1" applyFont="1" applyFill="1" applyBorder="1" applyAlignment="1" applyProtection="1">
      <alignment vertical="center"/>
      <protection locked="0" hidden="0"/>
    </xf>
    <xf numFmtId="200"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0" fontId="1" fillId="2" borderId="4" xfId="0" applyNumberFormat="1" applyFont="1" applyFill="1" applyBorder="1" applyAlignment="1" applyProtection="1">
      <alignment vertical="center" wrapText="1"/>
      <protection locked="0" hidden="0"/>
    </xf>
    <xf numFmtId="200" fontId="1" fillId="2" borderId="5" xfId="0" applyNumberFormat="1" applyFont="1" applyFill="1" applyBorder="1" applyAlignment="1" applyProtection="1">
      <alignment vertical="center" wrapText="1"/>
      <protection locked="0" hidden="0"/>
    </xf>
    <xf numFmtId="200" fontId="1" fillId="2" borderId="7" xfId="0" applyNumberFormat="1" applyFont="1" applyFill="1" applyBorder="1" applyAlignment="1" applyProtection="1">
      <alignment vertical="center" wrapText="1"/>
      <protection locked="0" hidden="0"/>
    </xf>
  </cellXfs>
  <cellStyles count="1">
    <cellStyle name="Normal" xfId="0"/>
  </cellStyles>
  <dxfs count="9">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b/>
        <color rgb="FF9C2D20"/>
      </font>
      <fill>
        <patternFill patternType="solid">
          <bgColor rgb="FFFFF0ED"/>
        </patternFill>
      </fill>
    </dxf>
    <dxf>
      <font>
        <color rgb="FF233DFF"/>
      </font>
      <fill>
        <patternFill patternType="solid">
          <bgColor rgb="FFE5E9FF"/>
        </patternFill>
      </fill>
    </dxf>
    <dxf>
      <font>
        <b/>
        <color rgb="FF9C2D20"/>
      </font>
      <fill>
        <patternFill patternType="solid">
          <bgColor rgb="FFFFF0ED"/>
        </patternFill>
      </fill>
    </dxf>
    <dxf>
      <font>
        <b/>
        <color rgb="FF9C2D20"/>
      </font>
      <fill>
        <patternFill patternType="solid">
          <bgColor rgb="FFFFF0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0d29af2d19c04c95" /><Relationship Type="http://schemas.openxmlformats.org/officeDocument/2006/relationships/theme" Target="/xl/theme/theme1.xml" Id="R519bc360cb7d4d91" /><Relationship Type="http://schemas.openxmlformats.org/officeDocument/2006/relationships/sharedStrings" Target="/xl/sharedStrings.xml" Id="R40eba251834b467e" /><Relationship Type="http://schemas.openxmlformats.org/officeDocument/2006/relationships/worksheet" Target="/xl/worksheets/sheet1.xml" Id="R63ac778f4de0439b" /><Relationship Type="http://schemas.openxmlformats.org/officeDocument/2006/relationships/worksheet" Target="/xl/worksheets/sheet2.xml" Id="R9781058932bd460b" /><Relationship Type="http://schemas.openxmlformats.org/officeDocument/2006/relationships/worksheet" Target="/xl/worksheets/sheet3.xml" Id="Rf52afac8af4c4aa7" /><Relationship Type="http://schemas.openxmlformats.org/officeDocument/2006/relationships/worksheet" Target="/xl/worksheets/sheet4.xml" Id="R91e5dfb6177f4008" /></Relationships>
</file>

<file path=xl/drawings/_rels/drawing1.xml.rels>&#65279;<?xml version="1.0" encoding="utf-8"?><Relationships xmlns="http://schemas.openxmlformats.org/package/2006/relationships"><Relationship Type="http://schemas.openxmlformats.org/officeDocument/2006/relationships/image" Target="/xl/media/image.png" Id="Rd0241ef11c1342f4" /></Relationships>
</file>

<file path=xl/drawings/_rels/drawing2.xml.rels>&#65279;<?xml version="1.0" encoding="utf-8"?><Relationships xmlns="http://schemas.openxmlformats.org/package/2006/relationships"><Relationship Type="http://schemas.openxmlformats.org/officeDocument/2006/relationships/image" Target="/xl/media/image2.png" Id="Rc8ebc55072b047c7" /></Relationships>
</file>

<file path=xl/drawings/_rels/drawing3.xml.rels>&#65279;<?xml version="1.0" encoding="utf-8"?><Relationships xmlns="http://schemas.openxmlformats.org/package/2006/relationships"><Relationship Type="http://schemas.openxmlformats.org/officeDocument/2006/relationships/image" Target="/xl/media/image3.png" Id="Rdaa558e54d664181" /></Relationships>
</file>

<file path=xl/drawings/_rels/drawing4.xml.rels>&#65279;<?xml version="1.0" encoding="utf-8"?><Relationships xmlns="http://schemas.openxmlformats.org/package/2006/relationships"><Relationship Type="http://schemas.openxmlformats.org/officeDocument/2006/relationships/image" Target="/xl/media/image4.png" Id="Raf2b5feab9534c68" /></Relationships>
</file>

<file path=xl/drawings/drawing1.xml><?xml version="1.0" encoding="utf-8"?>
<xdr:wsDr xmlns:xdr="http://schemas.openxmlformats.org/drawingml/2006/spreadsheetDrawing">
  <xdr:oneCellAnchor>
    <xdr:from>
      <xdr:col>1</xdr:col>
      <xdr:colOff>0</xdr:colOff>
      <xdr:row>1</xdr:row>
      <xdr:rowOff>0</xdr:rowOff>
    </xdr:from>
    <xdr:ext cx="1619250" cy="428625"/>
    <xdr:pic>
      <xdr:nvPicPr>
        <xdr:cNvPr id="1" name="a4049173-f550-4237-adaf-e935b92c88b2"/>
        <xdr:cNvPicPr>
          <a:picLocks xmlns:a="http://schemas.openxmlformats.org/drawingml/2006/main" noChangeAspect="1"/>
        </xdr:cNvPicPr>
      </xdr:nvPicPr>
      <xdr:blipFill>
        <a:blip xmlns:r="http://schemas.openxmlformats.org/officeDocument/2006/relationships" xmlns:a="http://schemas.openxmlformats.org/drawingml/2006/main" r:embed="Rd0241ef11c1342f4"/>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1</xdr:row>
      <xdr:rowOff>0</xdr:rowOff>
    </xdr:from>
    <xdr:ext cx="1619250" cy="428625"/>
    <xdr:pic>
      <xdr:nvPicPr>
        <xdr:cNvPr id="1" name="0998ef02-f752-4307-a7d1-54aa363aa889"/>
        <xdr:cNvPicPr>
          <a:picLocks xmlns:a="http://schemas.openxmlformats.org/drawingml/2006/main" noChangeAspect="1"/>
        </xdr:cNvPicPr>
      </xdr:nvPicPr>
      <xdr:blipFill>
        <a:blip xmlns:r="http://schemas.openxmlformats.org/officeDocument/2006/relationships" xmlns:a="http://schemas.openxmlformats.org/drawingml/2006/main" r:embed="Rc8ebc55072b047c7"/>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1</xdr:row>
      <xdr:rowOff>0</xdr:rowOff>
    </xdr:from>
    <xdr:ext cx="1619250" cy="428625"/>
    <xdr:pic>
      <xdr:nvPicPr>
        <xdr:cNvPr id="1" name="004efac5-0cf2-40f9-9662-6cdb2fe03333"/>
        <xdr:cNvPicPr>
          <a:picLocks xmlns:a="http://schemas.openxmlformats.org/drawingml/2006/main" noChangeAspect="1"/>
        </xdr:cNvPicPr>
      </xdr:nvPicPr>
      <xdr:blipFill>
        <a:blip xmlns:r="http://schemas.openxmlformats.org/officeDocument/2006/relationships" xmlns:a="http://schemas.openxmlformats.org/drawingml/2006/main" r:embed="Rdaa558e54d664181"/>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1</xdr:row>
      <xdr:rowOff>0</xdr:rowOff>
    </xdr:from>
    <xdr:ext cx="1619250" cy="428625"/>
    <xdr:pic>
      <xdr:nvPicPr>
        <xdr:cNvPr id="1" name="fda03082-7e67-433f-bc7d-9c810fba7f1c"/>
        <xdr:cNvPicPr>
          <a:picLocks xmlns:a="http://schemas.openxmlformats.org/drawingml/2006/main" noChangeAspect="1"/>
        </xdr:cNvPicPr>
      </xdr:nvPicPr>
      <xdr:blipFill>
        <a:blip xmlns:r="http://schemas.openxmlformats.org/officeDocument/2006/relationships" xmlns:a="http://schemas.openxmlformats.org/drawingml/2006/main" r:embed="Raf2b5feab9534c68"/>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TCommitments8926013" displayName="TCommitments8926013" ref="B11:J19" headerRowCount="1" totalsRowCount="0" totalsRowShown="0">
  <x:autoFilter ref="B11:J19"/>
  <x:tableColumns count="9">
    <x:tableColumn id="1" name="Priority ID"/>
    <x:tableColumn id="2" name="Outcome"/>
    <x:tableColumn id="3" name="Acceptance evidence"/>
    <x:tableColumn id="4" name="Owner"/>
    <x:tableColumn id="5" name="Start week"/>
    <x:tableColumn id="6" name="Finish week"/>
    <x:tableColumn id="7" name="Status"/>
    <x:tableColumn id="8" name="Decision or constraint"/>
    <x:tableColumn id="9" name="Delivery review"/>
  </x:tableColumns>
  <x:tableStyleInfo name="TableStyleMedium2" showFirstColumn="0" showLastColumn="0" showRowStripes="0" showColumnStripes="0"/>
</x:table>
</file>

<file path=xl/tables/table2.xml><?xml version="1.0" encoding="utf-8"?>
<x:table xmlns:x="http://schemas.openxmlformats.org/spreadsheetml/2006/main" id="2" name="TDependencies8779595" displayName="TDependencies8779595" ref="B11:I23" headerRowCount="1" totalsRowCount="0" totalsRowShown="0">
  <x:autoFilter ref="B11:I23"/>
  <x:tableColumns count="8">
    <x:tableColumn id="1" name="Predecessor ID"/>
    <x:tableColumn id="2" name="Dependent ID"/>
    <x:tableColumn id="3" name="Required handoff or external prerequisite"/>
    <x:tableColumn id="4" name="Owner"/>
    <x:tableColumn id="5" name="Required by week"/>
    <x:tableColumn id="6" name="State"/>
    <x:tableColumn id="7" name="Resolution evidence or next action"/>
    <x:tableColumn id="8" name="Review"/>
  </x:tableColumns>
  <x:tableStyleInfo name="TableStyleMedium2" showFirstColumn="0" showLastColumn="0" showRowStripes="0" showColumnStripes="0"/>
</x:table>
</file>

<file path=xl/tables/table3.xml><?xml version="1.0" encoding="utf-8"?>
<x:table xmlns:x="http://schemas.openxmlformats.org/spreadsheetml/2006/main" id="3" name="TWeeklyreview7152683" displayName="TWeeklyreview7152683" ref="B11:G24" headerRowCount="1" totalsRowCount="0" totalsRowShown="0">
  <x:autoFilter ref="B11:G24"/>
  <x:tableColumns count="6">
    <x:tableColumn id="1" name="Review week"/>
    <x:tableColumn id="2" name="Review date"/>
    <x:tableColumn id="3" name="Progress accepted"/>
    <x:tableColumn id="4" name="Decision or changed commitment"/>
    <x:tableColumn id="5" name="Open risk and next action"/>
    <x:tableColumn id="6" name="Owner"/>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96207e9d1f04e08" /></Relationships>
</file>

<file path=xl/worksheets/_rels/sheet2.xml.rels>&#65279;<?xml version="1.0" encoding="utf-8"?><Relationships xmlns="http://schemas.openxmlformats.org/package/2006/relationships"><Relationship Type="http://schemas.openxmlformats.org/officeDocument/2006/relationships/drawing" Target="/xl/drawings/drawing2.xml" Id="R021a8d91f01a46a9" /><Relationship Type="http://schemas.openxmlformats.org/officeDocument/2006/relationships/table" Target="/xl/tables/table1.xml" Id="Rff3d45618a104b2f" /></Relationships>
</file>

<file path=xl/worksheets/_rels/sheet3.xml.rels>&#65279;<?xml version="1.0" encoding="utf-8"?><Relationships xmlns="http://schemas.openxmlformats.org/package/2006/relationships"><Relationship Type="http://schemas.openxmlformats.org/officeDocument/2006/relationships/drawing" Target="/xl/drawings/drawing3.xml" Id="R0c342c6efd2a4c58" /><Relationship Type="http://schemas.openxmlformats.org/officeDocument/2006/relationships/table" Target="/xl/tables/table2.xml" Id="Rd98d341ec6294b13" /></Relationships>
</file>

<file path=xl/worksheets/_rels/sheet4.xml.rels>&#65279;<?xml version="1.0" encoding="utf-8"?><Relationships xmlns="http://schemas.openxmlformats.org/package/2006/relationships"><Relationship Type="http://schemas.openxmlformats.org/officeDocument/2006/relationships/drawing" Target="/xl/drawings/drawing4.xml" Id="R0e28ca4048964f33" /><Relationship Type="http://schemas.openxmlformats.org/officeDocument/2006/relationships/table" Target="/xl/tables/table3.xml" Id="R40f32b0fa9bd4fb4" /></Relationships>
</file>

<file path=xl/worksheets/sheet1.xml><?xml version="1.0" encoding="utf-8"?>
<worksheet xmlns="http://schemas.openxmlformats.org/spreadsheetml/2006/main" xmlns:r="http://schemas.openxmlformats.org/officeDocument/2006/relationships">
  <sheetPr>
    <tabColor rgb="FF233DFF"/>
    <pageSetUpPr fitToPage="1"/>
  </sheetPr>
  <sheetViews>
    <sheetView showGridLines="0" workbookViewId="0"/>
  </sheetViews>
  <sheetFormatPr defaultRowHeight="15"/>
  <cols>
    <col min="1" max="1" width="3" hidden="0" customWidth="1"/>
    <col min="2" max="2" width="10" hidden="0" customWidth="1"/>
    <col min="3" max="3" width="17" hidden="0" customWidth="1"/>
    <col min="4" max="4" width="17" hidden="0" customWidth="1"/>
    <col min="5" max="5" width="17" hidden="0" customWidth="1"/>
    <col min="6" max="6" width="5" hidden="0" customWidth="1"/>
    <col min="7" max="7" width="5" hidden="0" customWidth="1"/>
    <col min="8" max="8" width="5" hidden="0" customWidth="1"/>
    <col min="9" max="9" width="5" hidden="0" customWidth="1"/>
    <col min="10" max="10" width="5" hidden="0" customWidth="1"/>
    <col min="11" max="11" width="5" hidden="0" customWidth="1"/>
    <col min="12" max="12" width="5" hidden="0" customWidth="1"/>
    <col min="13" max="13" width="5" hidden="0" customWidth="1"/>
    <col min="14" max="14" width="5" hidden="0" customWidth="1"/>
    <col min="15" max="15" width="5" hidden="0" customWidth="1"/>
    <col min="16" max="16" width="5" hidden="0" customWidth="1"/>
    <col min="17" max="17" width="5" hidden="0" customWidth="1"/>
    <col min="18" max="18" width="5" hidden="0" customWidth="1"/>
  </cols>
  <sheetData>
    <row r="1" ht="22" customHeight="1">
      <c r="A1" s="3"/>
      <c r="B1" s="3"/>
      <c r="C1" s="3"/>
      <c r="D1" s="3"/>
      <c r="E1" s="3"/>
      <c r="F1" s="3"/>
      <c r="G1" s="3"/>
      <c r="H1" s="3"/>
      <c r="I1" s="3"/>
      <c r="J1" s="3"/>
      <c r="K1" s="3"/>
      <c r="L1" s="3"/>
      <c r="M1" s="3"/>
      <c r="N1" s="3"/>
      <c r="O1" s="3"/>
      <c r="P1" s="3"/>
      <c r="Q1" s="3"/>
      <c r="R1" s="3"/>
    </row>
    <row r="2" ht="22" customHeight="1">
      <c r="A2" s="3"/>
      <c r="B2" s="3"/>
      <c r="C2" s="3"/>
      <c r="D2" s="3"/>
      <c r="E2" s="3"/>
      <c r="F2" s="3"/>
      <c r="G2" s="3"/>
      <c r="H2" s="3"/>
      <c r="I2" s="3"/>
      <c r="J2" s="3"/>
      <c r="K2" s="3"/>
      <c r="L2" s="3"/>
      <c r="M2" s="3"/>
      <c r="N2" s="3"/>
      <c r="O2" s="3"/>
      <c r="P2" s="3"/>
      <c r="Q2" s="3"/>
      <c r="R2" s="3"/>
    </row>
    <row r="3" ht="22" customHeight="1">
      <c r="A3" s="3"/>
      <c r="B3" s="3"/>
      <c r="C3" s="3"/>
      <c r="D3" s="3"/>
      <c r="E3" s="3"/>
      <c r="F3" s="3"/>
      <c r="G3" s="3"/>
      <c r="H3" s="3"/>
      <c r="I3" s="3"/>
      <c r="J3" s="3"/>
      <c r="K3" s="3"/>
      <c r="L3" s="3"/>
      <c r="M3" s="3"/>
      <c r="N3" s="3"/>
      <c r="O3" s="3"/>
      <c r="P3" s="3"/>
      <c r="Q3" s="3"/>
      <c r="R3" s="3"/>
    </row>
    <row r="4" ht="22" customHeight="1">
      <c r="A4" s="3"/>
      <c r="B4" s="3"/>
      <c r="C4" s="3"/>
      <c r="D4" s="3"/>
      <c r="E4" s="3"/>
      <c r="F4" s="3"/>
      <c r="G4" s="3"/>
      <c r="H4" s="3"/>
      <c r="I4" s="3"/>
      <c r="J4" s="3"/>
      <c r="K4" s="3"/>
      <c r="L4" s="3"/>
      <c r="M4" s="3"/>
      <c r="N4" s="3"/>
      <c r="O4" s="3"/>
      <c r="P4" s="3"/>
      <c r="Q4" s="3"/>
      <c r="R4" s="3"/>
    </row>
    <row r="5" ht="22" customHeight="1">
      <c r="A5" s="3"/>
      <c r="B5" s="5" t="str">
        <v>90-day digital priorities</v>
      </c>
      <c r="C5" s="5"/>
      <c r="D5" s="5"/>
      <c r="E5" s="5"/>
      <c r="F5" s="5"/>
      <c r="G5" s="5"/>
      <c r="H5" s="5"/>
      <c r="I5" s="5"/>
      <c r="J5" s="5"/>
      <c r="K5" s="5"/>
      <c r="L5" s="5"/>
      <c r="M5" s="5"/>
      <c r="N5" s="5"/>
      <c r="O5" s="5"/>
      <c r="P5" s="5"/>
      <c r="Q5" s="5"/>
      <c r="R5" s="5"/>
    </row>
    <row r="6" ht="22" customHeight="1">
      <c r="A6" s="3"/>
      <c r="B6" s="5"/>
      <c r="C6" s="5"/>
      <c r="D6" s="5"/>
      <c r="E6" s="5"/>
      <c r="F6" s="5"/>
      <c r="G6" s="5"/>
      <c r="H6" s="5"/>
      <c r="I6" s="5"/>
      <c r="J6" s="5"/>
      <c r="K6" s="5"/>
      <c r="L6" s="5"/>
      <c r="M6" s="5"/>
      <c r="N6" s="5"/>
      <c r="O6" s="5"/>
      <c r="P6" s="5"/>
      <c r="Q6" s="5"/>
      <c r="R6" s="5"/>
    </row>
    <row r="7" ht="20" customHeight="1">
      <c r="A7" s="3"/>
      <c r="B7" s="7" t="str">
        <v>Agree a small set of outcomes, expose dependencies and review delivery over thirteen weeks.</v>
      </c>
      <c r="C7" s="7"/>
      <c r="D7" s="7"/>
      <c r="E7" s="7"/>
      <c r="F7" s="7"/>
      <c r="G7" s="7"/>
      <c r="H7" s="7"/>
      <c r="I7" s="7"/>
      <c r="J7" s="7"/>
      <c r="K7" s="7"/>
      <c r="L7" s="7"/>
      <c r="M7" s="7"/>
      <c r="N7" s="7"/>
      <c r="O7" s="7"/>
      <c r="P7" s="7"/>
      <c r="Q7" s="7"/>
      <c r="R7" s="7"/>
    </row>
    <row r="8" ht="20" customHeight="1">
      <c r="A8" s="3"/>
      <c r="B8" s="7"/>
      <c r="C8" s="7"/>
      <c r="D8" s="7"/>
      <c r="E8" s="7"/>
      <c r="F8" s="7"/>
      <c r="G8" s="7"/>
      <c r="H8" s="7"/>
      <c r="I8" s="7"/>
      <c r="J8" s="7"/>
      <c r="K8" s="7"/>
      <c r="L8" s="7"/>
      <c r="M8" s="7"/>
      <c r="N8" s="7"/>
      <c r="O8" s="7"/>
      <c r="P8" s="7"/>
      <c r="Q8" s="7"/>
      <c r="R8" s="7"/>
    </row>
    <row r="9" ht="22" customHeight="1">
      <c r="A9" s="3"/>
      <c r="B9" s="3"/>
      <c r="C9" s="3"/>
      <c r="D9" s="3"/>
      <c r="E9" s="3"/>
      <c r="F9" s="3"/>
      <c r="G9" s="3"/>
      <c r="H9" s="3"/>
      <c r="I9" s="3"/>
      <c r="J9" s="3"/>
      <c r="K9" s="3"/>
      <c r="L9" s="3"/>
      <c r="M9" s="3"/>
      <c r="N9" s="3"/>
      <c r="O9" s="3"/>
      <c r="P9" s="3"/>
      <c r="Q9" s="3"/>
      <c r="R9" s="3"/>
    </row>
    <row r="10" ht="22" customHeight="1">
      <c r="A10" s="3"/>
      <c r="B10" s="36" t="str">
        <v>PLANNING CONTEXT</v>
      </c>
      <c r="C10" s="36"/>
      <c r="D10" s="36"/>
      <c r="E10" s="36"/>
      <c r="F10" s="36"/>
      <c r="G10" s="36"/>
      <c r="H10" s="36"/>
      <c r="I10" s="36"/>
      <c r="J10" s="36"/>
      <c r="K10" s="36"/>
      <c r="L10" s="36"/>
      <c r="M10" s="36"/>
      <c r="N10" s="36"/>
      <c r="O10" s="36"/>
      <c r="P10" s="36"/>
      <c r="Q10" s="36"/>
      <c r="R10" s="36"/>
    </row>
    <row r="11" ht="22" customHeight="1">
      <c r="A11" s="3"/>
      <c r="B11" s="38" t="str">
        <v>Outcome for this quarter</v>
      </c>
      <c r="C11" s="38"/>
      <c r="D11" s="38"/>
      <c r="E11" s="38"/>
      <c r="F11" s="38"/>
      <c r="G11" s="38" t="str">
        <v>Accountable sponsor</v>
      </c>
      <c r="H11" s="38"/>
      <c r="I11" s="38"/>
      <c r="J11" s="38"/>
      <c r="K11" s="38"/>
      <c r="L11" s="38" t="str">
        <v>Week 1 starts</v>
      </c>
      <c r="M11" s="38"/>
      <c r="N11" s="38"/>
      <c r="O11" s="38"/>
      <c r="P11" s="3"/>
      <c r="Q11" s="3"/>
      <c r="R11" s="3"/>
    </row>
    <row r="12" ht="22" customHeight="1">
      <c r="A12" s="3"/>
      <c r="B12" s="64"/>
      <c r="C12" s="64"/>
      <c r="D12" s="64"/>
      <c r="E12" s="64"/>
      <c r="F12" s="64"/>
      <c r="G12" s="64"/>
      <c r="H12" s="64"/>
      <c r="I12" s="64"/>
      <c r="J12" s="64"/>
      <c r="K12" s="64"/>
      <c r="L12" s="66"/>
      <c r="M12" s="66"/>
      <c r="N12" s="66"/>
      <c r="O12" s="66"/>
      <c r="P12" s="3"/>
      <c r="Q12" s="3"/>
      <c r="R12" s="3"/>
    </row>
    <row r="13" ht="22" customHeight="1">
      <c r="A13" s="3"/>
      <c r="B13" s="65"/>
      <c r="C13" s="65"/>
      <c r="D13" s="65"/>
      <c r="E13" s="65"/>
      <c r="F13" s="65"/>
      <c r="G13" s="65"/>
      <c r="H13" s="65"/>
      <c r="I13" s="65"/>
      <c r="J13" s="65"/>
      <c r="K13" s="65"/>
      <c r="L13" s="67"/>
      <c r="M13" s="67"/>
      <c r="N13" s="67"/>
      <c r="O13" s="67"/>
      <c r="P13" s="3"/>
      <c r="Q13" s="3"/>
      <c r="R13" s="3"/>
    </row>
    <row r="14" ht="22" customHeight="1">
      <c r="A14" s="3"/>
      <c r="B14" s="3"/>
      <c r="C14" s="3"/>
      <c r="D14" s="3"/>
      <c r="E14" s="3"/>
      <c r="F14" s="3"/>
      <c r="G14" s="3"/>
      <c r="H14" s="3"/>
      <c r="I14" s="3"/>
      <c r="J14" s="3"/>
      <c r="K14" s="3"/>
      <c r="L14" s="3"/>
      <c r="M14" s="3"/>
      <c r="N14" s="3"/>
      <c r="O14" s="3"/>
      <c r="P14" s="3"/>
      <c r="Q14" s="3"/>
      <c r="R14" s="3"/>
    </row>
    <row r="15" ht="22" customHeight="1">
      <c r="A15" s="3"/>
      <c r="B15" s="3"/>
      <c r="C15" s="3"/>
      <c r="D15" s="3"/>
      <c r="E15" s="3"/>
      <c r="F15" s="3"/>
      <c r="G15" s="3"/>
      <c r="H15" s="3"/>
      <c r="I15" s="3"/>
      <c r="J15" s="3"/>
      <c r="K15" s="3"/>
      <c r="L15" s="3"/>
      <c r="M15" s="3"/>
      <c r="N15" s="3"/>
      <c r="O15" s="3"/>
      <c r="P15" s="3"/>
      <c r="Q15" s="3"/>
      <c r="R15" s="3"/>
    </row>
    <row r="16" ht="22" customHeight="1">
      <c r="A16" s="3"/>
      <c r="B16" s="36" t="str">
        <v>THIRTEEN-WEEK VIEW</v>
      </c>
      <c r="C16" s="36"/>
      <c r="D16" s="36"/>
      <c r="E16" s="36"/>
      <c r="F16" s="36"/>
      <c r="G16" s="36"/>
      <c r="H16" s="36"/>
      <c r="I16" s="36"/>
      <c r="J16" s="36"/>
      <c r="K16" s="36"/>
      <c r="L16" s="36"/>
      <c r="M16" s="36"/>
      <c r="N16" s="36"/>
      <c r="O16" s="36"/>
      <c r="P16" s="36"/>
      <c r="Q16" s="36"/>
      <c r="R16" s="36"/>
    </row>
    <row r="17" ht="22" customHeight="1">
      <c r="A17" s="3"/>
      <c r="B17" s="3"/>
      <c r="C17" s="3"/>
      <c r="D17" s="3"/>
      <c r="E17" s="3"/>
      <c r="F17" s="3"/>
      <c r="G17" s="3"/>
      <c r="H17" s="3"/>
      <c r="I17" s="3"/>
      <c r="J17" s="3"/>
      <c r="K17" s="3"/>
      <c r="L17" s="3"/>
      <c r="M17" s="3"/>
      <c r="N17" s="3"/>
      <c r="O17" s="3"/>
      <c r="P17" s="3"/>
      <c r="Q17" s="3"/>
      <c r="R17" s="3"/>
    </row>
    <row r="18" ht="22" customHeight="1">
      <c r="A18" s="3"/>
      <c r="B18" s="38" t="str">
        <v>Priority</v>
      </c>
      <c r="C18" s="38"/>
      <c r="D18" s="38"/>
      <c r="E18" s="38"/>
      <c r="F18" s="47" t="n">
        <v>1</v>
      </c>
      <c r="G18" s="47" t="n">
        <v>2</v>
      </c>
      <c r="H18" s="47" t="n">
        <v>3</v>
      </c>
      <c r="I18" s="47" t="n">
        <v>4</v>
      </c>
      <c r="J18" s="47" t="n">
        <v>5</v>
      </c>
      <c r="K18" s="47" t="n">
        <v>6</v>
      </c>
      <c r="L18" s="47" t="n">
        <v>7</v>
      </c>
      <c r="M18" s="47" t="n">
        <v>8</v>
      </c>
      <c r="N18" s="47" t="n">
        <v>9</v>
      </c>
      <c r="O18" s="47" t="n">
        <v>10</v>
      </c>
      <c r="P18" s="47" t="n">
        <v>11</v>
      </c>
      <c r="Q18" s="47" t="n">
        <v>12</v>
      </c>
      <c r="R18" s="47" t="n">
        <v>13</v>
      </c>
    </row>
    <row r="19" ht="32" customHeight="1">
      <c r="A19" s="3"/>
      <c r="B19" s="49" t="str">
        <f>IF(Commitments!C12="","",Commitments!B12&amp;"  "&amp;Commitments!C12)</f>
      </c>
      <c r="C19" s="49"/>
      <c r="D19" s="49"/>
      <c r="E19" s="49"/>
      <c r="F19" s="51" t="str">
        <f>IF(Commitments!C12="","",IF(OR(Commitments!J12="Complete commitment",Commitments!J12="Correct week range"),"!",IF(AND(1&gt;=Commitments!F12,1&lt;=Commitments!G12),IF(Commitments!J12="Resolve dependencies","Hold","Plan"),"")))</f>
      </c>
      <c r="G19" s="51" t="str">
        <f>IF(Commitments!C12="","",IF(OR(Commitments!J12="Complete commitment",Commitments!J12="Correct week range"),"!",IF(AND(2&gt;=Commitments!F12,2&lt;=Commitments!G12),IF(Commitments!J12="Resolve dependencies","Hold","Plan"),"")))</f>
      </c>
      <c r="H19" s="51" t="str">
        <f>IF(Commitments!C12="","",IF(OR(Commitments!J12="Complete commitment",Commitments!J12="Correct week range"),"!",IF(AND(3&gt;=Commitments!F12,3&lt;=Commitments!G12),IF(Commitments!J12="Resolve dependencies","Hold","Plan"),"")))</f>
      </c>
      <c r="I19" s="51" t="str">
        <f>IF(Commitments!C12="","",IF(OR(Commitments!J12="Complete commitment",Commitments!J12="Correct week range"),"!",IF(AND(4&gt;=Commitments!F12,4&lt;=Commitments!G12),IF(Commitments!J12="Resolve dependencies","Hold","Plan"),"")))</f>
      </c>
      <c r="J19" s="51" t="str">
        <f>IF(Commitments!C12="","",IF(OR(Commitments!J12="Complete commitment",Commitments!J12="Correct week range"),"!",IF(AND(5&gt;=Commitments!F12,5&lt;=Commitments!G12),IF(Commitments!J12="Resolve dependencies","Hold","Plan"),"")))</f>
      </c>
      <c r="K19" s="51" t="str">
        <f>IF(Commitments!C12="","",IF(OR(Commitments!J12="Complete commitment",Commitments!J12="Correct week range"),"!",IF(AND(6&gt;=Commitments!F12,6&lt;=Commitments!G12),IF(Commitments!J12="Resolve dependencies","Hold","Plan"),"")))</f>
      </c>
      <c r="L19" s="51" t="str">
        <f>IF(Commitments!C12="","",IF(OR(Commitments!J12="Complete commitment",Commitments!J12="Correct week range"),"!",IF(AND(7&gt;=Commitments!F12,7&lt;=Commitments!G12),IF(Commitments!J12="Resolve dependencies","Hold","Plan"),"")))</f>
      </c>
      <c r="M19" s="51" t="str">
        <f>IF(Commitments!C12="","",IF(OR(Commitments!J12="Complete commitment",Commitments!J12="Correct week range"),"!",IF(AND(8&gt;=Commitments!F12,8&lt;=Commitments!G12),IF(Commitments!J12="Resolve dependencies","Hold","Plan"),"")))</f>
      </c>
      <c r="N19" s="51" t="str">
        <f>IF(Commitments!C12="","",IF(OR(Commitments!J12="Complete commitment",Commitments!J12="Correct week range"),"!",IF(AND(9&gt;=Commitments!F12,9&lt;=Commitments!G12),IF(Commitments!J12="Resolve dependencies","Hold","Plan"),"")))</f>
      </c>
      <c r="O19" s="51" t="str">
        <f>IF(Commitments!C12="","",IF(OR(Commitments!J12="Complete commitment",Commitments!J12="Correct week range"),"!",IF(AND(10&gt;=Commitments!F12,10&lt;=Commitments!G12),IF(Commitments!J12="Resolve dependencies","Hold","Plan"),"")))</f>
      </c>
      <c r="P19" s="51" t="str">
        <f>IF(Commitments!C12="","",IF(OR(Commitments!J12="Complete commitment",Commitments!J12="Correct week range"),"!",IF(AND(11&gt;=Commitments!F12,11&lt;=Commitments!G12),IF(Commitments!J12="Resolve dependencies","Hold","Plan"),"")))</f>
      </c>
      <c r="Q19" s="51" t="str">
        <f>IF(Commitments!C12="","",IF(OR(Commitments!J12="Complete commitment",Commitments!J12="Correct week range"),"!",IF(AND(12&gt;=Commitments!F12,12&lt;=Commitments!G12),IF(Commitments!J12="Resolve dependencies","Hold","Plan"),"")))</f>
      </c>
      <c r="R19" s="51" t="str">
        <f>IF(Commitments!C12="","",IF(OR(Commitments!J12="Complete commitment",Commitments!J12="Correct week range"),"!",IF(AND(13&gt;=Commitments!F12,13&lt;=Commitments!G12),IF(Commitments!J12="Resolve dependencies","Hold","Plan"),"")))</f>
      </c>
    </row>
    <row r="20" ht="32" customHeight="1">
      <c r="A20" s="3"/>
      <c r="B20" s="49" t="str">
        <f>IF(Commitments!C13="","",Commitments!B13&amp;"  "&amp;Commitments!C13)</f>
      </c>
      <c r="C20" s="49"/>
      <c r="D20" s="49"/>
      <c r="E20" s="49"/>
      <c r="F20" s="51" t="str">
        <f>IF(Commitments!C13="","",IF(OR(Commitments!J13="Complete commitment",Commitments!J13="Correct week range"),"!",IF(AND(1&gt;=Commitments!F13,1&lt;=Commitments!G13),IF(Commitments!J13="Resolve dependencies","Hold","Plan"),"")))</f>
      </c>
      <c r="G20" s="51" t="str">
        <f>IF(Commitments!C13="","",IF(OR(Commitments!J13="Complete commitment",Commitments!J13="Correct week range"),"!",IF(AND(2&gt;=Commitments!F13,2&lt;=Commitments!G13),IF(Commitments!J13="Resolve dependencies","Hold","Plan"),"")))</f>
      </c>
      <c r="H20" s="51" t="str">
        <f>IF(Commitments!C13="","",IF(OR(Commitments!J13="Complete commitment",Commitments!J13="Correct week range"),"!",IF(AND(3&gt;=Commitments!F13,3&lt;=Commitments!G13),IF(Commitments!J13="Resolve dependencies","Hold","Plan"),"")))</f>
      </c>
      <c r="I20" s="51" t="str">
        <f>IF(Commitments!C13="","",IF(OR(Commitments!J13="Complete commitment",Commitments!J13="Correct week range"),"!",IF(AND(4&gt;=Commitments!F13,4&lt;=Commitments!G13),IF(Commitments!J13="Resolve dependencies","Hold","Plan"),"")))</f>
      </c>
      <c r="J20" s="51" t="str">
        <f>IF(Commitments!C13="","",IF(OR(Commitments!J13="Complete commitment",Commitments!J13="Correct week range"),"!",IF(AND(5&gt;=Commitments!F13,5&lt;=Commitments!G13),IF(Commitments!J13="Resolve dependencies","Hold","Plan"),"")))</f>
      </c>
      <c r="K20" s="51" t="str">
        <f>IF(Commitments!C13="","",IF(OR(Commitments!J13="Complete commitment",Commitments!J13="Correct week range"),"!",IF(AND(6&gt;=Commitments!F13,6&lt;=Commitments!G13),IF(Commitments!J13="Resolve dependencies","Hold","Plan"),"")))</f>
      </c>
      <c r="L20" s="51" t="str">
        <f>IF(Commitments!C13="","",IF(OR(Commitments!J13="Complete commitment",Commitments!J13="Correct week range"),"!",IF(AND(7&gt;=Commitments!F13,7&lt;=Commitments!G13),IF(Commitments!J13="Resolve dependencies","Hold","Plan"),"")))</f>
      </c>
      <c r="M20" s="51" t="str">
        <f>IF(Commitments!C13="","",IF(OR(Commitments!J13="Complete commitment",Commitments!J13="Correct week range"),"!",IF(AND(8&gt;=Commitments!F13,8&lt;=Commitments!G13),IF(Commitments!J13="Resolve dependencies","Hold","Plan"),"")))</f>
      </c>
      <c r="N20" s="51" t="str">
        <f>IF(Commitments!C13="","",IF(OR(Commitments!J13="Complete commitment",Commitments!J13="Correct week range"),"!",IF(AND(9&gt;=Commitments!F13,9&lt;=Commitments!G13),IF(Commitments!J13="Resolve dependencies","Hold","Plan"),"")))</f>
      </c>
      <c r="O20" s="51" t="str">
        <f>IF(Commitments!C13="","",IF(OR(Commitments!J13="Complete commitment",Commitments!J13="Correct week range"),"!",IF(AND(10&gt;=Commitments!F13,10&lt;=Commitments!G13),IF(Commitments!J13="Resolve dependencies","Hold","Plan"),"")))</f>
      </c>
      <c r="P20" s="51" t="str">
        <f>IF(Commitments!C13="","",IF(OR(Commitments!J13="Complete commitment",Commitments!J13="Correct week range"),"!",IF(AND(11&gt;=Commitments!F13,11&lt;=Commitments!G13),IF(Commitments!J13="Resolve dependencies","Hold","Plan"),"")))</f>
      </c>
      <c r="Q20" s="51" t="str">
        <f>IF(Commitments!C13="","",IF(OR(Commitments!J13="Complete commitment",Commitments!J13="Correct week range"),"!",IF(AND(12&gt;=Commitments!F13,12&lt;=Commitments!G13),IF(Commitments!J13="Resolve dependencies","Hold","Plan"),"")))</f>
      </c>
      <c r="R20" s="51" t="str">
        <f>IF(Commitments!C13="","",IF(OR(Commitments!J13="Complete commitment",Commitments!J13="Correct week range"),"!",IF(AND(13&gt;=Commitments!F13,13&lt;=Commitments!G13),IF(Commitments!J13="Resolve dependencies","Hold","Plan"),"")))</f>
      </c>
    </row>
    <row r="21" ht="32" customHeight="1">
      <c r="A21" s="3"/>
      <c r="B21" s="49" t="str">
        <f>IF(Commitments!C14="","",Commitments!B14&amp;"  "&amp;Commitments!C14)</f>
      </c>
      <c r="C21" s="49"/>
      <c r="D21" s="49"/>
      <c r="E21" s="49"/>
      <c r="F21" s="51" t="str">
        <f>IF(Commitments!C14="","",IF(OR(Commitments!J14="Complete commitment",Commitments!J14="Correct week range"),"!",IF(AND(1&gt;=Commitments!F14,1&lt;=Commitments!G14),IF(Commitments!J14="Resolve dependencies","Hold","Plan"),"")))</f>
      </c>
      <c r="G21" s="51" t="str">
        <f>IF(Commitments!C14="","",IF(OR(Commitments!J14="Complete commitment",Commitments!J14="Correct week range"),"!",IF(AND(2&gt;=Commitments!F14,2&lt;=Commitments!G14),IF(Commitments!J14="Resolve dependencies","Hold","Plan"),"")))</f>
      </c>
      <c r="H21" s="51" t="str">
        <f>IF(Commitments!C14="","",IF(OR(Commitments!J14="Complete commitment",Commitments!J14="Correct week range"),"!",IF(AND(3&gt;=Commitments!F14,3&lt;=Commitments!G14),IF(Commitments!J14="Resolve dependencies","Hold","Plan"),"")))</f>
      </c>
      <c r="I21" s="51" t="str">
        <f>IF(Commitments!C14="","",IF(OR(Commitments!J14="Complete commitment",Commitments!J14="Correct week range"),"!",IF(AND(4&gt;=Commitments!F14,4&lt;=Commitments!G14),IF(Commitments!J14="Resolve dependencies","Hold","Plan"),"")))</f>
      </c>
      <c r="J21" s="51" t="str">
        <f>IF(Commitments!C14="","",IF(OR(Commitments!J14="Complete commitment",Commitments!J14="Correct week range"),"!",IF(AND(5&gt;=Commitments!F14,5&lt;=Commitments!G14),IF(Commitments!J14="Resolve dependencies","Hold","Plan"),"")))</f>
      </c>
      <c r="K21" s="51" t="str">
        <f>IF(Commitments!C14="","",IF(OR(Commitments!J14="Complete commitment",Commitments!J14="Correct week range"),"!",IF(AND(6&gt;=Commitments!F14,6&lt;=Commitments!G14),IF(Commitments!J14="Resolve dependencies","Hold","Plan"),"")))</f>
      </c>
      <c r="L21" s="51" t="str">
        <f>IF(Commitments!C14="","",IF(OR(Commitments!J14="Complete commitment",Commitments!J14="Correct week range"),"!",IF(AND(7&gt;=Commitments!F14,7&lt;=Commitments!G14),IF(Commitments!J14="Resolve dependencies","Hold","Plan"),"")))</f>
      </c>
      <c r="M21" s="51" t="str">
        <f>IF(Commitments!C14="","",IF(OR(Commitments!J14="Complete commitment",Commitments!J14="Correct week range"),"!",IF(AND(8&gt;=Commitments!F14,8&lt;=Commitments!G14),IF(Commitments!J14="Resolve dependencies","Hold","Plan"),"")))</f>
      </c>
      <c r="N21" s="51" t="str">
        <f>IF(Commitments!C14="","",IF(OR(Commitments!J14="Complete commitment",Commitments!J14="Correct week range"),"!",IF(AND(9&gt;=Commitments!F14,9&lt;=Commitments!G14),IF(Commitments!J14="Resolve dependencies","Hold","Plan"),"")))</f>
      </c>
      <c r="O21" s="51" t="str">
        <f>IF(Commitments!C14="","",IF(OR(Commitments!J14="Complete commitment",Commitments!J14="Correct week range"),"!",IF(AND(10&gt;=Commitments!F14,10&lt;=Commitments!G14),IF(Commitments!J14="Resolve dependencies","Hold","Plan"),"")))</f>
      </c>
      <c r="P21" s="51" t="str">
        <f>IF(Commitments!C14="","",IF(OR(Commitments!J14="Complete commitment",Commitments!J14="Correct week range"),"!",IF(AND(11&gt;=Commitments!F14,11&lt;=Commitments!G14),IF(Commitments!J14="Resolve dependencies","Hold","Plan"),"")))</f>
      </c>
      <c r="Q21" s="51" t="str">
        <f>IF(Commitments!C14="","",IF(OR(Commitments!J14="Complete commitment",Commitments!J14="Correct week range"),"!",IF(AND(12&gt;=Commitments!F14,12&lt;=Commitments!G14),IF(Commitments!J14="Resolve dependencies","Hold","Plan"),"")))</f>
      </c>
      <c r="R21" s="51" t="str">
        <f>IF(Commitments!C14="","",IF(OR(Commitments!J14="Complete commitment",Commitments!J14="Correct week range"),"!",IF(AND(13&gt;=Commitments!F14,13&lt;=Commitments!G14),IF(Commitments!J14="Resolve dependencies","Hold","Plan"),"")))</f>
      </c>
    </row>
    <row r="22" ht="32" customHeight="1">
      <c r="A22" s="3"/>
      <c r="B22" s="49" t="str">
        <f>IF(Commitments!C15="","",Commitments!B15&amp;"  "&amp;Commitments!C15)</f>
      </c>
      <c r="C22" s="49"/>
      <c r="D22" s="49"/>
      <c r="E22" s="49"/>
      <c r="F22" s="51" t="str">
        <f>IF(Commitments!C15="","",IF(OR(Commitments!J15="Complete commitment",Commitments!J15="Correct week range"),"!",IF(AND(1&gt;=Commitments!F15,1&lt;=Commitments!G15),IF(Commitments!J15="Resolve dependencies","Hold","Plan"),"")))</f>
      </c>
      <c r="G22" s="51" t="str">
        <f>IF(Commitments!C15="","",IF(OR(Commitments!J15="Complete commitment",Commitments!J15="Correct week range"),"!",IF(AND(2&gt;=Commitments!F15,2&lt;=Commitments!G15),IF(Commitments!J15="Resolve dependencies","Hold","Plan"),"")))</f>
      </c>
      <c r="H22" s="51" t="str">
        <f>IF(Commitments!C15="","",IF(OR(Commitments!J15="Complete commitment",Commitments!J15="Correct week range"),"!",IF(AND(3&gt;=Commitments!F15,3&lt;=Commitments!G15),IF(Commitments!J15="Resolve dependencies","Hold","Plan"),"")))</f>
      </c>
      <c r="I22" s="51" t="str">
        <f>IF(Commitments!C15="","",IF(OR(Commitments!J15="Complete commitment",Commitments!J15="Correct week range"),"!",IF(AND(4&gt;=Commitments!F15,4&lt;=Commitments!G15),IF(Commitments!J15="Resolve dependencies","Hold","Plan"),"")))</f>
      </c>
      <c r="J22" s="51" t="str">
        <f>IF(Commitments!C15="","",IF(OR(Commitments!J15="Complete commitment",Commitments!J15="Correct week range"),"!",IF(AND(5&gt;=Commitments!F15,5&lt;=Commitments!G15),IF(Commitments!J15="Resolve dependencies","Hold","Plan"),"")))</f>
      </c>
      <c r="K22" s="51" t="str">
        <f>IF(Commitments!C15="","",IF(OR(Commitments!J15="Complete commitment",Commitments!J15="Correct week range"),"!",IF(AND(6&gt;=Commitments!F15,6&lt;=Commitments!G15),IF(Commitments!J15="Resolve dependencies","Hold","Plan"),"")))</f>
      </c>
      <c r="L22" s="51" t="str">
        <f>IF(Commitments!C15="","",IF(OR(Commitments!J15="Complete commitment",Commitments!J15="Correct week range"),"!",IF(AND(7&gt;=Commitments!F15,7&lt;=Commitments!G15),IF(Commitments!J15="Resolve dependencies","Hold","Plan"),"")))</f>
      </c>
      <c r="M22" s="51" t="str">
        <f>IF(Commitments!C15="","",IF(OR(Commitments!J15="Complete commitment",Commitments!J15="Correct week range"),"!",IF(AND(8&gt;=Commitments!F15,8&lt;=Commitments!G15),IF(Commitments!J15="Resolve dependencies","Hold","Plan"),"")))</f>
      </c>
      <c r="N22" s="51" t="str">
        <f>IF(Commitments!C15="","",IF(OR(Commitments!J15="Complete commitment",Commitments!J15="Correct week range"),"!",IF(AND(9&gt;=Commitments!F15,9&lt;=Commitments!G15),IF(Commitments!J15="Resolve dependencies","Hold","Plan"),"")))</f>
      </c>
      <c r="O22" s="51" t="str">
        <f>IF(Commitments!C15="","",IF(OR(Commitments!J15="Complete commitment",Commitments!J15="Correct week range"),"!",IF(AND(10&gt;=Commitments!F15,10&lt;=Commitments!G15),IF(Commitments!J15="Resolve dependencies","Hold","Plan"),"")))</f>
      </c>
      <c r="P22" s="51" t="str">
        <f>IF(Commitments!C15="","",IF(OR(Commitments!J15="Complete commitment",Commitments!J15="Correct week range"),"!",IF(AND(11&gt;=Commitments!F15,11&lt;=Commitments!G15),IF(Commitments!J15="Resolve dependencies","Hold","Plan"),"")))</f>
      </c>
      <c r="Q22" s="51" t="str">
        <f>IF(Commitments!C15="","",IF(OR(Commitments!J15="Complete commitment",Commitments!J15="Correct week range"),"!",IF(AND(12&gt;=Commitments!F15,12&lt;=Commitments!G15),IF(Commitments!J15="Resolve dependencies","Hold","Plan"),"")))</f>
      </c>
      <c r="R22" s="51" t="str">
        <f>IF(Commitments!C15="","",IF(OR(Commitments!J15="Complete commitment",Commitments!J15="Correct week range"),"!",IF(AND(13&gt;=Commitments!F15,13&lt;=Commitments!G15),IF(Commitments!J15="Resolve dependencies","Hold","Plan"),"")))</f>
      </c>
    </row>
    <row r="23" ht="32" customHeight="1">
      <c r="A23" s="3"/>
      <c r="B23" s="49" t="str">
        <f>IF(Commitments!C16="","",Commitments!B16&amp;"  "&amp;Commitments!C16)</f>
      </c>
      <c r="C23" s="49"/>
      <c r="D23" s="49"/>
      <c r="E23" s="49"/>
      <c r="F23" s="51" t="str">
        <f>IF(Commitments!C16="","",IF(OR(Commitments!J16="Complete commitment",Commitments!J16="Correct week range"),"!",IF(AND(1&gt;=Commitments!F16,1&lt;=Commitments!G16),IF(Commitments!J16="Resolve dependencies","Hold","Plan"),"")))</f>
      </c>
      <c r="G23" s="51" t="str">
        <f>IF(Commitments!C16="","",IF(OR(Commitments!J16="Complete commitment",Commitments!J16="Correct week range"),"!",IF(AND(2&gt;=Commitments!F16,2&lt;=Commitments!G16),IF(Commitments!J16="Resolve dependencies","Hold","Plan"),"")))</f>
      </c>
      <c r="H23" s="51" t="str">
        <f>IF(Commitments!C16="","",IF(OR(Commitments!J16="Complete commitment",Commitments!J16="Correct week range"),"!",IF(AND(3&gt;=Commitments!F16,3&lt;=Commitments!G16),IF(Commitments!J16="Resolve dependencies","Hold","Plan"),"")))</f>
      </c>
      <c r="I23" s="51" t="str">
        <f>IF(Commitments!C16="","",IF(OR(Commitments!J16="Complete commitment",Commitments!J16="Correct week range"),"!",IF(AND(4&gt;=Commitments!F16,4&lt;=Commitments!G16),IF(Commitments!J16="Resolve dependencies","Hold","Plan"),"")))</f>
      </c>
      <c r="J23" s="51" t="str">
        <f>IF(Commitments!C16="","",IF(OR(Commitments!J16="Complete commitment",Commitments!J16="Correct week range"),"!",IF(AND(5&gt;=Commitments!F16,5&lt;=Commitments!G16),IF(Commitments!J16="Resolve dependencies","Hold","Plan"),"")))</f>
      </c>
      <c r="K23" s="51" t="str">
        <f>IF(Commitments!C16="","",IF(OR(Commitments!J16="Complete commitment",Commitments!J16="Correct week range"),"!",IF(AND(6&gt;=Commitments!F16,6&lt;=Commitments!G16),IF(Commitments!J16="Resolve dependencies","Hold","Plan"),"")))</f>
      </c>
      <c r="L23" s="51" t="str">
        <f>IF(Commitments!C16="","",IF(OR(Commitments!J16="Complete commitment",Commitments!J16="Correct week range"),"!",IF(AND(7&gt;=Commitments!F16,7&lt;=Commitments!G16),IF(Commitments!J16="Resolve dependencies","Hold","Plan"),"")))</f>
      </c>
      <c r="M23" s="51" t="str">
        <f>IF(Commitments!C16="","",IF(OR(Commitments!J16="Complete commitment",Commitments!J16="Correct week range"),"!",IF(AND(8&gt;=Commitments!F16,8&lt;=Commitments!G16),IF(Commitments!J16="Resolve dependencies","Hold","Plan"),"")))</f>
      </c>
      <c r="N23" s="51" t="str">
        <f>IF(Commitments!C16="","",IF(OR(Commitments!J16="Complete commitment",Commitments!J16="Correct week range"),"!",IF(AND(9&gt;=Commitments!F16,9&lt;=Commitments!G16),IF(Commitments!J16="Resolve dependencies","Hold","Plan"),"")))</f>
      </c>
      <c r="O23" s="51" t="str">
        <f>IF(Commitments!C16="","",IF(OR(Commitments!J16="Complete commitment",Commitments!J16="Correct week range"),"!",IF(AND(10&gt;=Commitments!F16,10&lt;=Commitments!G16),IF(Commitments!J16="Resolve dependencies","Hold","Plan"),"")))</f>
      </c>
      <c r="P23" s="51" t="str">
        <f>IF(Commitments!C16="","",IF(OR(Commitments!J16="Complete commitment",Commitments!J16="Correct week range"),"!",IF(AND(11&gt;=Commitments!F16,11&lt;=Commitments!G16),IF(Commitments!J16="Resolve dependencies","Hold","Plan"),"")))</f>
      </c>
      <c r="Q23" s="51" t="str">
        <f>IF(Commitments!C16="","",IF(OR(Commitments!J16="Complete commitment",Commitments!J16="Correct week range"),"!",IF(AND(12&gt;=Commitments!F16,12&lt;=Commitments!G16),IF(Commitments!J16="Resolve dependencies","Hold","Plan"),"")))</f>
      </c>
      <c r="R23" s="51" t="str">
        <f>IF(Commitments!C16="","",IF(OR(Commitments!J16="Complete commitment",Commitments!J16="Correct week range"),"!",IF(AND(13&gt;=Commitments!F16,13&lt;=Commitments!G16),IF(Commitments!J16="Resolve dependencies","Hold","Plan"),"")))</f>
      </c>
    </row>
    <row r="24" ht="32" customHeight="1">
      <c r="A24" s="3"/>
      <c r="B24" s="49" t="str">
        <f>IF(Commitments!C17="","",Commitments!B17&amp;"  "&amp;Commitments!C17)</f>
      </c>
      <c r="C24" s="49"/>
      <c r="D24" s="49"/>
      <c r="E24" s="49"/>
      <c r="F24" s="51" t="str">
        <f>IF(Commitments!C17="","",IF(OR(Commitments!J17="Complete commitment",Commitments!J17="Correct week range"),"!",IF(AND(1&gt;=Commitments!F17,1&lt;=Commitments!G17),IF(Commitments!J17="Resolve dependencies","Hold","Plan"),"")))</f>
      </c>
      <c r="G24" s="51" t="str">
        <f>IF(Commitments!C17="","",IF(OR(Commitments!J17="Complete commitment",Commitments!J17="Correct week range"),"!",IF(AND(2&gt;=Commitments!F17,2&lt;=Commitments!G17),IF(Commitments!J17="Resolve dependencies","Hold","Plan"),"")))</f>
      </c>
      <c r="H24" s="51" t="str">
        <f>IF(Commitments!C17="","",IF(OR(Commitments!J17="Complete commitment",Commitments!J17="Correct week range"),"!",IF(AND(3&gt;=Commitments!F17,3&lt;=Commitments!G17),IF(Commitments!J17="Resolve dependencies","Hold","Plan"),"")))</f>
      </c>
      <c r="I24" s="51" t="str">
        <f>IF(Commitments!C17="","",IF(OR(Commitments!J17="Complete commitment",Commitments!J17="Correct week range"),"!",IF(AND(4&gt;=Commitments!F17,4&lt;=Commitments!G17),IF(Commitments!J17="Resolve dependencies","Hold","Plan"),"")))</f>
      </c>
      <c r="J24" s="51" t="str">
        <f>IF(Commitments!C17="","",IF(OR(Commitments!J17="Complete commitment",Commitments!J17="Correct week range"),"!",IF(AND(5&gt;=Commitments!F17,5&lt;=Commitments!G17),IF(Commitments!J17="Resolve dependencies","Hold","Plan"),"")))</f>
      </c>
      <c r="K24" s="51" t="str">
        <f>IF(Commitments!C17="","",IF(OR(Commitments!J17="Complete commitment",Commitments!J17="Correct week range"),"!",IF(AND(6&gt;=Commitments!F17,6&lt;=Commitments!G17),IF(Commitments!J17="Resolve dependencies","Hold","Plan"),"")))</f>
      </c>
      <c r="L24" s="51" t="str">
        <f>IF(Commitments!C17="","",IF(OR(Commitments!J17="Complete commitment",Commitments!J17="Correct week range"),"!",IF(AND(7&gt;=Commitments!F17,7&lt;=Commitments!G17),IF(Commitments!J17="Resolve dependencies","Hold","Plan"),"")))</f>
      </c>
      <c r="M24" s="51" t="str">
        <f>IF(Commitments!C17="","",IF(OR(Commitments!J17="Complete commitment",Commitments!J17="Correct week range"),"!",IF(AND(8&gt;=Commitments!F17,8&lt;=Commitments!G17),IF(Commitments!J17="Resolve dependencies","Hold","Plan"),"")))</f>
      </c>
      <c r="N24" s="51" t="str">
        <f>IF(Commitments!C17="","",IF(OR(Commitments!J17="Complete commitment",Commitments!J17="Correct week range"),"!",IF(AND(9&gt;=Commitments!F17,9&lt;=Commitments!G17),IF(Commitments!J17="Resolve dependencies","Hold","Plan"),"")))</f>
      </c>
      <c r="O24" s="51" t="str">
        <f>IF(Commitments!C17="","",IF(OR(Commitments!J17="Complete commitment",Commitments!J17="Correct week range"),"!",IF(AND(10&gt;=Commitments!F17,10&lt;=Commitments!G17),IF(Commitments!J17="Resolve dependencies","Hold","Plan"),"")))</f>
      </c>
      <c r="P24" s="51" t="str">
        <f>IF(Commitments!C17="","",IF(OR(Commitments!J17="Complete commitment",Commitments!J17="Correct week range"),"!",IF(AND(11&gt;=Commitments!F17,11&lt;=Commitments!G17),IF(Commitments!J17="Resolve dependencies","Hold","Plan"),"")))</f>
      </c>
      <c r="Q24" s="51" t="str">
        <f>IF(Commitments!C17="","",IF(OR(Commitments!J17="Complete commitment",Commitments!J17="Correct week range"),"!",IF(AND(12&gt;=Commitments!F17,12&lt;=Commitments!G17),IF(Commitments!J17="Resolve dependencies","Hold","Plan"),"")))</f>
      </c>
      <c r="R24" s="51" t="str">
        <f>IF(Commitments!C17="","",IF(OR(Commitments!J17="Complete commitment",Commitments!J17="Correct week range"),"!",IF(AND(13&gt;=Commitments!F17,13&lt;=Commitments!G17),IF(Commitments!J17="Resolve dependencies","Hold","Plan"),"")))</f>
      </c>
    </row>
    <row r="25" ht="32" customHeight="1">
      <c r="A25" s="3"/>
      <c r="B25" s="49" t="str">
        <f>IF(Commitments!C18="","",Commitments!B18&amp;"  "&amp;Commitments!C18)</f>
      </c>
      <c r="C25" s="49"/>
      <c r="D25" s="49"/>
      <c r="E25" s="49"/>
      <c r="F25" s="51" t="str">
        <f>IF(Commitments!C18="","",IF(OR(Commitments!J18="Complete commitment",Commitments!J18="Correct week range"),"!",IF(AND(1&gt;=Commitments!F18,1&lt;=Commitments!G18),IF(Commitments!J18="Resolve dependencies","Hold","Plan"),"")))</f>
      </c>
      <c r="G25" s="51" t="str">
        <f>IF(Commitments!C18="","",IF(OR(Commitments!J18="Complete commitment",Commitments!J18="Correct week range"),"!",IF(AND(2&gt;=Commitments!F18,2&lt;=Commitments!G18),IF(Commitments!J18="Resolve dependencies","Hold","Plan"),"")))</f>
      </c>
      <c r="H25" s="51" t="str">
        <f>IF(Commitments!C18="","",IF(OR(Commitments!J18="Complete commitment",Commitments!J18="Correct week range"),"!",IF(AND(3&gt;=Commitments!F18,3&lt;=Commitments!G18),IF(Commitments!J18="Resolve dependencies","Hold","Plan"),"")))</f>
      </c>
      <c r="I25" s="51" t="str">
        <f>IF(Commitments!C18="","",IF(OR(Commitments!J18="Complete commitment",Commitments!J18="Correct week range"),"!",IF(AND(4&gt;=Commitments!F18,4&lt;=Commitments!G18),IF(Commitments!J18="Resolve dependencies","Hold","Plan"),"")))</f>
      </c>
      <c r="J25" s="51" t="str">
        <f>IF(Commitments!C18="","",IF(OR(Commitments!J18="Complete commitment",Commitments!J18="Correct week range"),"!",IF(AND(5&gt;=Commitments!F18,5&lt;=Commitments!G18),IF(Commitments!J18="Resolve dependencies","Hold","Plan"),"")))</f>
      </c>
      <c r="K25" s="51" t="str">
        <f>IF(Commitments!C18="","",IF(OR(Commitments!J18="Complete commitment",Commitments!J18="Correct week range"),"!",IF(AND(6&gt;=Commitments!F18,6&lt;=Commitments!G18),IF(Commitments!J18="Resolve dependencies","Hold","Plan"),"")))</f>
      </c>
      <c r="L25" s="51" t="str">
        <f>IF(Commitments!C18="","",IF(OR(Commitments!J18="Complete commitment",Commitments!J18="Correct week range"),"!",IF(AND(7&gt;=Commitments!F18,7&lt;=Commitments!G18),IF(Commitments!J18="Resolve dependencies","Hold","Plan"),"")))</f>
      </c>
      <c r="M25" s="51" t="str">
        <f>IF(Commitments!C18="","",IF(OR(Commitments!J18="Complete commitment",Commitments!J18="Correct week range"),"!",IF(AND(8&gt;=Commitments!F18,8&lt;=Commitments!G18),IF(Commitments!J18="Resolve dependencies","Hold","Plan"),"")))</f>
      </c>
      <c r="N25" s="51" t="str">
        <f>IF(Commitments!C18="","",IF(OR(Commitments!J18="Complete commitment",Commitments!J18="Correct week range"),"!",IF(AND(9&gt;=Commitments!F18,9&lt;=Commitments!G18),IF(Commitments!J18="Resolve dependencies","Hold","Plan"),"")))</f>
      </c>
      <c r="O25" s="51" t="str">
        <f>IF(Commitments!C18="","",IF(OR(Commitments!J18="Complete commitment",Commitments!J18="Correct week range"),"!",IF(AND(10&gt;=Commitments!F18,10&lt;=Commitments!G18),IF(Commitments!J18="Resolve dependencies","Hold","Plan"),"")))</f>
      </c>
      <c r="P25" s="51" t="str">
        <f>IF(Commitments!C18="","",IF(OR(Commitments!J18="Complete commitment",Commitments!J18="Correct week range"),"!",IF(AND(11&gt;=Commitments!F18,11&lt;=Commitments!G18),IF(Commitments!J18="Resolve dependencies","Hold","Plan"),"")))</f>
      </c>
      <c r="Q25" s="51" t="str">
        <f>IF(Commitments!C18="","",IF(OR(Commitments!J18="Complete commitment",Commitments!J18="Correct week range"),"!",IF(AND(12&gt;=Commitments!F18,12&lt;=Commitments!G18),IF(Commitments!J18="Resolve dependencies","Hold","Plan"),"")))</f>
      </c>
      <c r="R25" s="51" t="str">
        <f>IF(Commitments!C18="","",IF(OR(Commitments!J18="Complete commitment",Commitments!J18="Correct week range"),"!",IF(AND(13&gt;=Commitments!F18,13&lt;=Commitments!G18),IF(Commitments!J18="Resolve dependencies","Hold","Plan"),"")))</f>
      </c>
    </row>
    <row r="26" ht="32" customHeight="1">
      <c r="A26" s="3"/>
      <c r="B26" s="49" t="str">
        <f>IF(Commitments!C19="","",Commitments!B19&amp;"  "&amp;Commitments!C19)</f>
      </c>
      <c r="C26" s="49"/>
      <c r="D26" s="49"/>
      <c r="E26" s="49"/>
      <c r="F26" s="51" t="str">
        <f>IF(Commitments!C19="","",IF(OR(Commitments!J19="Complete commitment",Commitments!J19="Correct week range"),"!",IF(AND(1&gt;=Commitments!F19,1&lt;=Commitments!G19),IF(Commitments!J19="Resolve dependencies","Hold","Plan"),"")))</f>
      </c>
      <c r="G26" s="51" t="str">
        <f>IF(Commitments!C19="","",IF(OR(Commitments!J19="Complete commitment",Commitments!J19="Correct week range"),"!",IF(AND(2&gt;=Commitments!F19,2&lt;=Commitments!G19),IF(Commitments!J19="Resolve dependencies","Hold","Plan"),"")))</f>
      </c>
      <c r="H26" s="51" t="str">
        <f>IF(Commitments!C19="","",IF(OR(Commitments!J19="Complete commitment",Commitments!J19="Correct week range"),"!",IF(AND(3&gt;=Commitments!F19,3&lt;=Commitments!G19),IF(Commitments!J19="Resolve dependencies","Hold","Plan"),"")))</f>
      </c>
      <c r="I26" s="51" t="str">
        <f>IF(Commitments!C19="","",IF(OR(Commitments!J19="Complete commitment",Commitments!J19="Correct week range"),"!",IF(AND(4&gt;=Commitments!F19,4&lt;=Commitments!G19),IF(Commitments!J19="Resolve dependencies","Hold","Plan"),"")))</f>
      </c>
      <c r="J26" s="51" t="str">
        <f>IF(Commitments!C19="","",IF(OR(Commitments!J19="Complete commitment",Commitments!J19="Correct week range"),"!",IF(AND(5&gt;=Commitments!F19,5&lt;=Commitments!G19),IF(Commitments!J19="Resolve dependencies","Hold","Plan"),"")))</f>
      </c>
      <c r="K26" s="51" t="str">
        <f>IF(Commitments!C19="","",IF(OR(Commitments!J19="Complete commitment",Commitments!J19="Correct week range"),"!",IF(AND(6&gt;=Commitments!F19,6&lt;=Commitments!G19),IF(Commitments!J19="Resolve dependencies","Hold","Plan"),"")))</f>
      </c>
      <c r="L26" s="51" t="str">
        <f>IF(Commitments!C19="","",IF(OR(Commitments!J19="Complete commitment",Commitments!J19="Correct week range"),"!",IF(AND(7&gt;=Commitments!F19,7&lt;=Commitments!G19),IF(Commitments!J19="Resolve dependencies","Hold","Plan"),"")))</f>
      </c>
      <c r="M26" s="51" t="str">
        <f>IF(Commitments!C19="","",IF(OR(Commitments!J19="Complete commitment",Commitments!J19="Correct week range"),"!",IF(AND(8&gt;=Commitments!F19,8&lt;=Commitments!G19),IF(Commitments!J19="Resolve dependencies","Hold","Plan"),"")))</f>
      </c>
      <c r="N26" s="51" t="str">
        <f>IF(Commitments!C19="","",IF(OR(Commitments!J19="Complete commitment",Commitments!J19="Correct week range"),"!",IF(AND(9&gt;=Commitments!F19,9&lt;=Commitments!G19),IF(Commitments!J19="Resolve dependencies","Hold","Plan"),"")))</f>
      </c>
      <c r="O26" s="51" t="str">
        <f>IF(Commitments!C19="","",IF(OR(Commitments!J19="Complete commitment",Commitments!J19="Correct week range"),"!",IF(AND(10&gt;=Commitments!F19,10&lt;=Commitments!G19),IF(Commitments!J19="Resolve dependencies","Hold","Plan"),"")))</f>
      </c>
      <c r="P26" s="51" t="str">
        <f>IF(Commitments!C19="","",IF(OR(Commitments!J19="Complete commitment",Commitments!J19="Correct week range"),"!",IF(AND(11&gt;=Commitments!F19,11&lt;=Commitments!G19),IF(Commitments!J19="Resolve dependencies","Hold","Plan"),"")))</f>
      </c>
      <c r="Q26" s="51" t="str">
        <f>IF(Commitments!C19="","",IF(OR(Commitments!J19="Complete commitment",Commitments!J19="Correct week range"),"!",IF(AND(12&gt;=Commitments!F19,12&lt;=Commitments!G19),IF(Commitments!J19="Resolve dependencies","Hold","Plan"),"")))</f>
      </c>
      <c r="R26" s="51" t="str">
        <f>IF(Commitments!C19="","",IF(OR(Commitments!J19="Complete commitment",Commitments!J19="Correct week range"),"!",IF(AND(13&gt;=Commitments!F19,13&lt;=Commitments!G19),IF(Commitments!J19="Resolve dependencies","Hold","Plan"),"")))</f>
      </c>
    </row>
    <row r="27" ht="22" customHeight="1">
      <c r="A27" s="3"/>
      <c r="B27" s="3"/>
      <c r="C27" s="3"/>
      <c r="D27" s="3"/>
      <c r="E27" s="3"/>
      <c r="F27" s="3"/>
      <c r="G27" s="3"/>
      <c r="H27" s="3"/>
      <c r="I27" s="3"/>
      <c r="J27" s="3"/>
      <c r="K27" s="3"/>
      <c r="L27" s="3"/>
      <c r="M27" s="3"/>
      <c r="N27" s="3"/>
      <c r="O27" s="3"/>
      <c r="P27" s="3"/>
      <c r="Q27" s="3"/>
      <c r="R27" s="3"/>
    </row>
    <row r="28" ht="22" customHeight="1">
      <c r="A28" s="3"/>
      <c r="B28" s="7" t="str">
        <v>Plan shows the committed delivery window. Hold marks an unresolved dependency. An exclamation mark means the weeks or commitment fields need correction in Commitments.</v>
      </c>
      <c r="C28" s="7"/>
      <c r="D28" s="7"/>
      <c r="E28" s="7"/>
      <c r="F28" s="7"/>
      <c r="G28" s="7"/>
      <c r="H28" s="7"/>
      <c r="I28" s="7"/>
      <c r="J28" s="7"/>
      <c r="K28" s="7"/>
      <c r="L28" s="7"/>
      <c r="M28" s="7"/>
      <c r="N28" s="7"/>
      <c r="O28" s="7"/>
      <c r="P28" s="7"/>
      <c r="Q28" s="7"/>
      <c r="R28" s="7"/>
    </row>
    <row r="29" ht="22" customHeight="1">
      <c r="A29" s="3"/>
      <c r="B29" s="7"/>
      <c r="C29" s="7"/>
      <c r="D29" s="7"/>
      <c r="E29" s="7"/>
      <c r="F29" s="7"/>
      <c r="G29" s="7"/>
      <c r="H29" s="7"/>
      <c r="I29" s="7"/>
      <c r="J29" s="7"/>
      <c r="K29" s="7"/>
      <c r="L29" s="7"/>
      <c r="M29" s="7"/>
      <c r="N29" s="7"/>
      <c r="O29" s="7"/>
      <c r="P29" s="7"/>
      <c r="Q29" s="7"/>
      <c r="R29" s="7"/>
    </row>
    <row r="30" ht="22" customHeight="1">
      <c r="A30" s="3"/>
      <c r="B30" s="3"/>
      <c r="C30" s="3"/>
      <c r="D30" s="3"/>
      <c r="E30" s="3"/>
      <c r="F30" s="3"/>
      <c r="G30" s="3"/>
      <c r="H30" s="3"/>
      <c r="I30" s="3"/>
      <c r="J30" s="3"/>
      <c r="K30" s="3"/>
      <c r="L30" s="3"/>
      <c r="M30" s="3"/>
      <c r="N30" s="3"/>
      <c r="O30" s="3"/>
      <c r="P30" s="3"/>
      <c r="Q30" s="3"/>
      <c r="R30" s="3"/>
    </row>
    <row r="31" ht="22" customHeight="1">
      <c r="A31" s="3"/>
      <c r="B31" s="36" t="str">
        <v>REVIEW DISCIPLINE</v>
      </c>
      <c r="C31" s="36"/>
      <c r="D31" s="36"/>
      <c r="E31" s="36"/>
      <c r="F31" s="36"/>
      <c r="G31" s="36"/>
      <c r="H31" s="36"/>
      <c r="I31" s="36"/>
      <c r="J31" s="36"/>
      <c r="K31" s="36"/>
      <c r="L31" s="36"/>
      <c r="M31" s="36"/>
      <c r="N31" s="36"/>
      <c r="O31" s="36"/>
      <c r="P31" s="36"/>
      <c r="Q31" s="36"/>
      <c r="R31" s="36"/>
    </row>
    <row r="32" ht="22" customHeight="1">
      <c r="A32" s="3"/>
      <c r="B32" s="3"/>
      <c r="C32" s="3"/>
      <c r="D32" s="3"/>
      <c r="E32" s="3"/>
      <c r="F32" s="3"/>
      <c r="G32" s="3"/>
      <c r="H32" s="3"/>
      <c r="I32" s="3"/>
      <c r="J32" s="3"/>
      <c r="K32" s="3"/>
      <c r="L32" s="3"/>
      <c r="M32" s="3"/>
      <c r="N32" s="3"/>
      <c r="O32" s="3"/>
      <c r="P32" s="3"/>
      <c r="Q32" s="3"/>
      <c r="R32" s="3"/>
    </row>
    <row r="33" ht="22" customHeight="1">
      <c r="A33" s="3"/>
      <c r="B33" s="7" t="str">
        <v>Start with the outcome and its acceptance evidence. Confirm the owner can deliver within the proposed weeks, then record prerequisites in Dependencies. Use Weekly review to document changes and carry them back into Commitments.</v>
      </c>
      <c r="C33" s="7"/>
      <c r="D33" s="7"/>
      <c r="E33" s="7"/>
      <c r="F33" s="7"/>
      <c r="G33" s="7"/>
      <c r="H33" s="7"/>
      <c r="I33" s="7"/>
      <c r="J33" s="7"/>
      <c r="K33" s="7"/>
      <c r="L33" s="7"/>
      <c r="M33" s="7"/>
      <c r="N33" s="7"/>
      <c r="O33" s="7"/>
      <c r="P33" s="7"/>
      <c r="Q33" s="7"/>
      <c r="R33" s="7"/>
    </row>
    <row r="34" ht="22" customHeight="1">
      <c r="A34" s="3"/>
      <c r="B34" s="7"/>
      <c r="C34" s="7"/>
      <c r="D34" s="7"/>
      <c r="E34" s="7"/>
      <c r="F34" s="7"/>
      <c r="G34" s="7"/>
      <c r="H34" s="7"/>
      <c r="I34" s="7"/>
      <c r="J34" s="7"/>
      <c r="K34" s="7"/>
      <c r="L34" s="7"/>
      <c r="M34" s="7"/>
      <c r="N34" s="7"/>
      <c r="O34" s="7"/>
      <c r="P34" s="7"/>
      <c r="Q34" s="7"/>
      <c r="R34" s="7"/>
    </row>
    <row r="35" ht="22" customHeight="1">
      <c r="A35" s="3"/>
      <c r="B35" s="7"/>
      <c r="C35" s="7"/>
      <c r="D35" s="7"/>
      <c r="E35" s="7"/>
      <c r="F35" s="7"/>
      <c r="G35" s="7"/>
      <c r="H35" s="7"/>
      <c r="I35" s="7"/>
      <c r="J35" s="7"/>
      <c r="K35" s="7"/>
      <c r="L35" s="7"/>
      <c r="M35" s="7"/>
      <c r="N35" s="7"/>
      <c r="O35" s="7"/>
      <c r="P35" s="7"/>
      <c r="Q35" s="7"/>
      <c r="R35" s="7"/>
    </row>
    <row r="36" ht="22" customHeight="1">
      <c r="A36" s="3"/>
      <c r="B36" s="3"/>
      <c r="C36" s="3"/>
      <c r="D36" s="3"/>
      <c r="E36" s="3"/>
      <c r="F36" s="3"/>
      <c r="G36" s="3"/>
      <c r="H36" s="3"/>
      <c r="I36" s="3"/>
      <c r="J36" s="3"/>
      <c r="K36" s="3"/>
      <c r="L36" s="3"/>
      <c r="M36" s="3"/>
      <c r="N36" s="3"/>
      <c r="O36" s="3"/>
      <c r="P36" s="3"/>
      <c r="Q36" s="3"/>
      <c r="R36" s="3"/>
    </row>
    <row r="37" ht="22" customHeight="1">
      <c r="A37" s="3"/>
      <c r="B37" s="7" t="str">
        <v>The thirteen-week view is a sequencing aid. Review staffing, leave, external lead times and competing commitments before approving the plan.</v>
      </c>
      <c r="C37" s="7"/>
      <c r="D37" s="7"/>
      <c r="E37" s="7"/>
      <c r="F37" s="7"/>
      <c r="G37" s="7"/>
      <c r="H37" s="7"/>
      <c r="I37" s="7"/>
      <c r="J37" s="7"/>
      <c r="K37" s="7"/>
      <c r="L37" s="7"/>
      <c r="M37" s="7"/>
      <c r="N37" s="7"/>
      <c r="O37" s="7"/>
      <c r="P37" s="7"/>
      <c r="Q37" s="7"/>
      <c r="R37" s="7"/>
    </row>
    <row r="38" ht="22" customHeight="1">
      <c r="A38" s="3"/>
      <c r="B38" s="7"/>
      <c r="C38" s="7"/>
      <c r="D38" s="7"/>
      <c r="E38" s="7"/>
      <c r="F38" s="7"/>
      <c r="G38" s="7"/>
      <c r="H38" s="7"/>
      <c r="I38" s="7"/>
      <c r="J38" s="7"/>
      <c r="K38" s="7"/>
      <c r="L38" s="7"/>
      <c r="M38" s="7"/>
      <c r="N38" s="7"/>
      <c r="O38" s="7"/>
      <c r="P38" s="7"/>
      <c r="Q38" s="7"/>
      <c r="R38" s="7"/>
    </row>
    <row r="39" ht="22" customHeight="1">
      <c r="A39" s="3"/>
      <c r="B39" s="3"/>
      <c r="C39" s="3"/>
      <c r="D39" s="3"/>
      <c r="E39" s="3"/>
      <c r="F39" s="3"/>
      <c r="G39" s="3"/>
      <c r="H39" s="3"/>
      <c r="I39" s="3"/>
      <c r="J39" s="3"/>
      <c r="K39" s="3"/>
      <c r="L39" s="3"/>
      <c r="M39" s="3"/>
      <c r="N39" s="3"/>
      <c r="O39" s="3"/>
      <c r="P39" s="3"/>
      <c r="Q39" s="3"/>
      <c r="R39" s="3"/>
    </row>
    <row r="40" ht="22" customHeight="1">
      <c r="A40" s="3"/>
      <c r="B40" s="53" t="str">
        <v>© MT BYTES</v>
      </c>
      <c r="C40" s="53"/>
      <c r="D40" s="53"/>
      <c r="E40" s="53"/>
      <c r="F40" s="53"/>
      <c r="G40" s="53"/>
      <c r="H40" s="53"/>
      <c r="I40" s="53"/>
      <c r="J40" s="53"/>
      <c r="K40" s="53"/>
      <c r="L40" s="53"/>
      <c r="M40" s="53"/>
      <c r="N40" s="53"/>
      <c r="O40" s="53"/>
      <c r="P40" s="53"/>
      <c r="Q40" s="53"/>
      <c r="R40" s="53"/>
    </row>
  </sheetData>
  <sheetProtection sheet="1" objects="1" scenarios="1" formatCells="1" formatColumns="1" formatRows="1" insertColumns="1" insertRows="1" deleteColumns="1" deleteRows="1" sort="1" autoFilter="0" selectLockedCells="0" selectUnlockedCells="0"/>
  <mergeCells>
    <mergeCell ref="B5:R6"/>
    <mergeCell ref="B7:R8"/>
    <mergeCell ref="B10:R10"/>
    <mergeCell ref="B11:F11"/>
    <mergeCell ref="B12:F13"/>
    <mergeCell ref="G11:K11"/>
    <mergeCell ref="G12:K13"/>
    <mergeCell ref="L11:O11"/>
    <mergeCell ref="L12:O13"/>
    <mergeCell ref="B16:R16"/>
    <mergeCell ref="B18:E18"/>
    <mergeCell ref="B19:E19"/>
    <mergeCell ref="B20:E20"/>
    <mergeCell ref="B21:E21"/>
    <mergeCell ref="B22:E22"/>
    <mergeCell ref="B23:E23"/>
    <mergeCell ref="B24:E24"/>
    <mergeCell ref="B25:E25"/>
    <mergeCell ref="B26:E26"/>
    <mergeCell ref="B28:R29"/>
    <mergeCell ref="B31:R31"/>
    <mergeCell ref="B33:R35"/>
    <mergeCell ref="B37:R38"/>
    <mergeCell ref="B40:R40"/>
  </mergeCells>
  <conditionalFormatting sqref="F19:R26">
    <cfRule type="containsText" dxfId="6" priority="1" operator="containsText" text="Plan"/>
    <cfRule type="containsText" dxfId="7" priority="2" operator="containsText" text="Hold"/>
    <cfRule type="containsText" dxfId="8" priority="3" operator="containsText" text="!"/>
  </conditionalFormatting>
  <dataValidations count="1">
    <dataValidation type="whole" errorStyle="stop" operator="between" showErrorMessage="1" errorTitle="Check this number" error="Enter a whole number from 1 to 2958465." sqref="L12">
      <formula1>1</formula1>
      <formula2>2958465</formula2>
    </dataValidation>
  </dataValidations>
  <pageMargins left="0.30" right="0.30" top="0.45" bottom="0.45" header="0.15" footer="0.20"/>
  <pageSetup paperSize="8" orientation="portrait" fitToWidth="1" fitToHeight="1" useFirstPageNumber="0"/>
  <headerFooter>
    <oddFooter>&amp;R&amp;"Inter,Regular"&amp;8Page &amp;P of &amp;N</oddFooter>
  </headerFooter>
  <drawing r:id="R196207e9d1f04e08"/>
</worksheet>
</file>

<file path=xl/worksheets/sheet2.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0" hidden="0" customWidth="1"/>
    <col min="3" max="3" width="38" hidden="0" customWidth="1"/>
    <col min="4" max="4" width="42" hidden="0" customWidth="1"/>
    <col min="5" max="5" width="22" hidden="0" customWidth="1"/>
    <col min="6" max="6" width="13" hidden="0" customWidth="1"/>
    <col min="7" max="7" width="13" hidden="0" customWidth="1"/>
    <col min="8" max="8" width="19" hidden="0" customWidth="1"/>
    <col min="9" max="9" width="34" hidden="0" customWidth="1"/>
    <col min="10" max="10" width="27" hidden="0" customWidth="1"/>
  </cols>
  <sheetData>
    <row r="1" ht="22" customHeight="1">
      <c r="A1" s="3"/>
      <c r="B1" s="3"/>
      <c r="C1" s="3"/>
      <c r="D1" s="3"/>
      <c r="E1" s="3"/>
      <c r="F1" s="3"/>
      <c r="G1" s="3"/>
      <c r="H1" s="3"/>
      <c r="I1" s="3"/>
      <c r="J1" s="3"/>
    </row>
    <row r="2" ht="22" customHeight="1">
      <c r="A2" s="3"/>
      <c r="B2" s="3"/>
      <c r="C2" s="3"/>
      <c r="D2" s="3"/>
      <c r="E2" s="3"/>
      <c r="F2" s="3"/>
      <c r="G2" s="3"/>
      <c r="H2" s="3"/>
      <c r="I2" s="3"/>
      <c r="J2" s="3"/>
    </row>
    <row r="3" ht="22" customHeight="1">
      <c r="A3" s="3"/>
      <c r="B3" s="3"/>
      <c r="C3" s="3"/>
      <c r="D3" s="3"/>
      <c r="E3" s="3"/>
      <c r="F3" s="3"/>
      <c r="G3" s="3"/>
      <c r="H3" s="3"/>
      <c r="I3" s="3"/>
      <c r="J3" s="3"/>
    </row>
    <row r="4" ht="22" customHeight="1">
      <c r="A4" s="3"/>
      <c r="B4" s="3"/>
      <c r="C4" s="3"/>
      <c r="D4" s="3"/>
      <c r="E4" s="3"/>
      <c r="F4" s="3"/>
      <c r="G4" s="3"/>
      <c r="H4" s="3"/>
      <c r="I4" s="3"/>
      <c r="J4" s="3"/>
    </row>
    <row r="5" ht="22" customHeight="1">
      <c r="A5" s="3"/>
      <c r="B5" s="9" t="str">
        <v>Define the commitments</v>
      </c>
      <c r="C5" s="9"/>
      <c r="D5" s="9"/>
      <c r="E5" s="9"/>
      <c r="F5" s="9"/>
      <c r="G5" s="9"/>
      <c r="H5" s="9"/>
      <c r="I5" s="9"/>
      <c r="J5" s="9"/>
    </row>
    <row r="6" ht="22" customHeight="1">
      <c r="A6" s="3"/>
      <c r="B6" s="9"/>
      <c r="C6" s="9"/>
      <c r="D6" s="9"/>
      <c r="E6" s="9"/>
      <c r="F6" s="9"/>
      <c r="G6" s="9"/>
      <c r="H6" s="9"/>
      <c r="I6" s="9"/>
      <c r="J6" s="9"/>
    </row>
    <row r="7" ht="20" customHeight="1">
      <c r="A7" s="3"/>
      <c r="B7" s="7" t="str">
        <v>Keep the outcome and acceptance evidence specific. Weeks are whole numbers from 1 to 13.</v>
      </c>
      <c r="C7" s="7"/>
      <c r="D7" s="7"/>
      <c r="E7" s="7"/>
      <c r="F7" s="7"/>
      <c r="G7" s="7"/>
      <c r="H7" s="7"/>
      <c r="I7" s="7"/>
      <c r="J7" s="7"/>
    </row>
    <row r="8" ht="20" customHeight="1">
      <c r="A8" s="3"/>
      <c r="B8" s="7"/>
      <c r="C8" s="7"/>
      <c r="D8" s="7"/>
      <c r="E8" s="7"/>
      <c r="F8" s="7"/>
      <c r="G8" s="7"/>
      <c r="H8" s="7"/>
      <c r="I8" s="7"/>
      <c r="J8" s="7"/>
    </row>
    <row r="9" ht="22" customHeight="1">
      <c r="A9" s="3"/>
      <c r="B9" s="3"/>
      <c r="C9" s="3"/>
      <c r="D9" s="3"/>
      <c r="E9" s="3"/>
      <c r="F9" s="3"/>
      <c r="G9" s="3"/>
      <c r="H9" s="3"/>
      <c r="I9" s="3"/>
      <c r="J9" s="3"/>
    </row>
    <row r="10" ht="22" customHeight="1">
      <c r="A10" s="3"/>
      <c r="B10" s="3"/>
      <c r="C10" s="3"/>
      <c r="D10" s="3"/>
      <c r="E10" s="3"/>
      <c r="F10" s="3"/>
      <c r="G10" s="3"/>
      <c r="H10" s="3"/>
      <c r="I10" s="3"/>
      <c r="J10" s="3"/>
    </row>
    <row r="11" ht="36" customHeight="1">
      <c r="A11" s="3"/>
      <c r="B11" s="18" t="str">
        <v>Priority ID</v>
      </c>
      <c r="C11" s="19" t="str">
        <v>Outcome</v>
      </c>
      <c r="D11" s="19" t="str">
        <v>Acceptance evidence</v>
      </c>
      <c r="E11" s="19" t="str">
        <v>Owner</v>
      </c>
      <c r="F11" s="19" t="str">
        <v>Start week</v>
      </c>
      <c r="G11" s="19" t="str">
        <v>Finish week</v>
      </c>
      <c r="H11" s="19" t="str">
        <v>Status</v>
      </c>
      <c r="I11" s="19" t="str">
        <v>Decision or constraint</v>
      </c>
      <c r="J11" s="20" t="str">
        <v>Delivery review</v>
      </c>
    </row>
    <row r="12" ht="35" customHeight="1">
      <c r="A12" s="3"/>
      <c r="B12" s="24" t="str">
        <v>P01</v>
      </c>
      <c r="C12" s="68"/>
      <c r="D12" s="68"/>
      <c r="E12" s="68"/>
      <c r="F12" s="68"/>
      <c r="G12" s="68"/>
      <c r="H12" s="68"/>
      <c r="I12" s="68"/>
      <c r="J12" s="28" t="str">
        <f>IF(COUNTA(C12:I12)=0,"",IF(OR(C12="",D12="",E12="",H12="",COUNT(F12:G12)&lt;&gt;2),"Complete commitment",IF(OR(F12&lt;1,G12&gt;13,G12&lt;F12,MOD(F12,1)&lt;&gt;0,MOD(G12,1)&lt;&gt;0),"Correct week range",IF(COUNTIFS(Dependencies!$C$12:$C$23,B12,Dependencies!$I$12:$I$23,"&lt;&gt;Resolved",Dependencies!$I$12:$I$23,"&lt;&gt;Waived")&gt;0,"Resolve dependencies",IF(AND(H12="Complete",I12=""),"Record acceptance","Ready")))))</f>
      </c>
    </row>
    <row r="13" ht="35" customHeight="1">
      <c r="A13" s="3"/>
      <c r="B13" s="25" t="str">
        <v>P02</v>
      </c>
      <c r="C13" s="69"/>
      <c r="D13" s="69"/>
      <c r="E13" s="69"/>
      <c r="F13" s="69"/>
      <c r="G13" s="69"/>
      <c r="H13" s="69"/>
      <c r="I13" s="69"/>
      <c r="J13" s="29" t="str">
        <f>IF(COUNTA(C13:I13)=0,"",IF(OR(C13="",D13="",E13="",H13="",COUNT(F13:G13)&lt;&gt;2),"Complete commitment",IF(OR(F13&lt;1,G13&gt;13,G13&lt;F13,MOD(F13,1)&lt;&gt;0,MOD(G13,1)&lt;&gt;0),"Correct week range",IF(COUNTIFS(Dependencies!$C$12:$C$23,B13,Dependencies!$I$12:$I$23,"&lt;&gt;Resolved",Dependencies!$I$12:$I$23,"&lt;&gt;Waived")&gt;0,"Resolve dependencies",IF(AND(H13="Complete",I13=""),"Record acceptance","Ready")))))</f>
      </c>
    </row>
    <row r="14" ht="35" customHeight="1">
      <c r="A14" s="3"/>
      <c r="B14" s="25" t="str">
        <v>P03</v>
      </c>
      <c r="C14" s="69"/>
      <c r="D14" s="69"/>
      <c r="E14" s="69"/>
      <c r="F14" s="69"/>
      <c r="G14" s="69"/>
      <c r="H14" s="69"/>
      <c r="I14" s="69"/>
      <c r="J14" s="29" t="str">
        <f>IF(COUNTA(C14:I14)=0,"",IF(OR(C14="",D14="",E14="",H14="",COUNT(F14:G14)&lt;&gt;2),"Complete commitment",IF(OR(F14&lt;1,G14&gt;13,G14&lt;F14,MOD(F14,1)&lt;&gt;0,MOD(G14,1)&lt;&gt;0),"Correct week range",IF(COUNTIFS(Dependencies!$C$12:$C$23,B14,Dependencies!$I$12:$I$23,"&lt;&gt;Resolved",Dependencies!$I$12:$I$23,"&lt;&gt;Waived")&gt;0,"Resolve dependencies",IF(AND(H14="Complete",I14=""),"Record acceptance","Ready")))))</f>
      </c>
    </row>
    <row r="15" ht="35" customHeight="1">
      <c r="A15" s="3"/>
      <c r="B15" s="25" t="str">
        <v>P04</v>
      </c>
      <c r="C15" s="69"/>
      <c r="D15" s="69"/>
      <c r="E15" s="69"/>
      <c r="F15" s="69"/>
      <c r="G15" s="69"/>
      <c r="H15" s="69"/>
      <c r="I15" s="69"/>
      <c r="J15" s="29" t="str">
        <f>IF(COUNTA(C15:I15)=0,"",IF(OR(C15="",D15="",E15="",H15="",COUNT(F15:G15)&lt;&gt;2),"Complete commitment",IF(OR(F15&lt;1,G15&gt;13,G15&lt;F15,MOD(F15,1)&lt;&gt;0,MOD(G15,1)&lt;&gt;0),"Correct week range",IF(COUNTIFS(Dependencies!$C$12:$C$23,B15,Dependencies!$I$12:$I$23,"&lt;&gt;Resolved",Dependencies!$I$12:$I$23,"&lt;&gt;Waived")&gt;0,"Resolve dependencies",IF(AND(H15="Complete",I15=""),"Record acceptance","Ready")))))</f>
      </c>
    </row>
    <row r="16" ht="35" customHeight="1">
      <c r="A16" s="3"/>
      <c r="B16" s="25" t="str">
        <v>P05</v>
      </c>
      <c r="C16" s="69"/>
      <c r="D16" s="69"/>
      <c r="E16" s="69"/>
      <c r="F16" s="69"/>
      <c r="G16" s="69"/>
      <c r="H16" s="69"/>
      <c r="I16" s="69"/>
      <c r="J16" s="29" t="str">
        <f>IF(COUNTA(C16:I16)=0,"",IF(OR(C16="",D16="",E16="",H16="",COUNT(F16:G16)&lt;&gt;2),"Complete commitment",IF(OR(F16&lt;1,G16&gt;13,G16&lt;F16,MOD(F16,1)&lt;&gt;0,MOD(G16,1)&lt;&gt;0),"Correct week range",IF(COUNTIFS(Dependencies!$C$12:$C$23,B16,Dependencies!$I$12:$I$23,"&lt;&gt;Resolved",Dependencies!$I$12:$I$23,"&lt;&gt;Waived")&gt;0,"Resolve dependencies",IF(AND(H16="Complete",I16=""),"Record acceptance","Ready")))))</f>
      </c>
    </row>
    <row r="17" ht="35" customHeight="1">
      <c r="A17" s="3"/>
      <c r="B17" s="25" t="str">
        <v>P06</v>
      </c>
      <c r="C17" s="69"/>
      <c r="D17" s="69"/>
      <c r="E17" s="69"/>
      <c r="F17" s="69"/>
      <c r="G17" s="69"/>
      <c r="H17" s="69"/>
      <c r="I17" s="69"/>
      <c r="J17" s="29" t="str">
        <f>IF(COUNTA(C17:I17)=0,"",IF(OR(C17="",D17="",E17="",H17="",COUNT(F17:G17)&lt;&gt;2),"Complete commitment",IF(OR(F17&lt;1,G17&gt;13,G17&lt;F17,MOD(F17,1)&lt;&gt;0,MOD(G17,1)&lt;&gt;0),"Correct week range",IF(COUNTIFS(Dependencies!$C$12:$C$23,B17,Dependencies!$I$12:$I$23,"&lt;&gt;Resolved",Dependencies!$I$12:$I$23,"&lt;&gt;Waived")&gt;0,"Resolve dependencies",IF(AND(H17="Complete",I17=""),"Record acceptance","Ready")))))</f>
      </c>
    </row>
    <row r="18" ht="35" customHeight="1">
      <c r="A18" s="3"/>
      <c r="B18" s="25" t="str">
        <v>P07</v>
      </c>
      <c r="C18" s="69"/>
      <c r="D18" s="69"/>
      <c r="E18" s="69"/>
      <c r="F18" s="69"/>
      <c r="G18" s="69"/>
      <c r="H18" s="69"/>
      <c r="I18" s="69"/>
      <c r="J18" s="29" t="str">
        <f>IF(COUNTA(C18:I18)=0,"",IF(OR(C18="",D18="",E18="",H18="",COUNT(F18:G18)&lt;&gt;2),"Complete commitment",IF(OR(F18&lt;1,G18&gt;13,G18&lt;F18,MOD(F18,1)&lt;&gt;0,MOD(G18,1)&lt;&gt;0),"Correct week range",IF(COUNTIFS(Dependencies!$C$12:$C$23,B18,Dependencies!$I$12:$I$23,"&lt;&gt;Resolved",Dependencies!$I$12:$I$23,"&lt;&gt;Waived")&gt;0,"Resolve dependencies",IF(AND(H18="Complete",I18=""),"Record acceptance","Ready")))))</f>
      </c>
    </row>
    <row r="19" ht="35" customHeight="1">
      <c r="A19" s="3"/>
      <c r="B19" s="26" t="str">
        <v>P08</v>
      </c>
      <c r="C19" s="70"/>
      <c r="D19" s="70"/>
      <c r="E19" s="70"/>
      <c r="F19" s="70"/>
      <c r="G19" s="70"/>
      <c r="H19" s="70"/>
      <c r="I19" s="70"/>
      <c r="J19" s="30" t="str">
        <f>IF(COUNTA(C19:I19)=0,"",IF(OR(C19="",D19="",E19="",H19="",COUNT(F19:G19)&lt;&gt;2),"Complete commitment",IF(OR(F19&lt;1,G19&gt;13,G19&lt;F19,MOD(F19,1)&lt;&gt;0,MOD(G19,1)&lt;&gt;0),"Correct week range",IF(COUNTIFS(Dependencies!$C$12:$C$23,B19,Dependencies!$I$12:$I$23,"&lt;&gt;Resolved",Dependencies!$I$12:$I$23,"&lt;&gt;Waived")&gt;0,"Resolve dependencies",IF(AND(H19="Complete",I19=""),"Record acceptance","Ready")))))</f>
      </c>
    </row>
    <row r="20" ht="22" customHeight="1">
      <c r="A20" s="3"/>
      <c r="B20" s="3"/>
      <c r="C20" s="3"/>
      <c r="D20" s="3"/>
      <c r="E20" s="3"/>
      <c r="F20" s="3"/>
      <c r="G20" s="3"/>
      <c r="H20" s="3"/>
      <c r="I20" s="3"/>
      <c r="J20" s="3"/>
    </row>
    <row r="21" ht="22" customHeight="1">
      <c r="A21" s="3"/>
      <c r="B21" s="3"/>
      <c r="C21" s="3"/>
      <c r="D21" s="3"/>
      <c r="E21" s="3"/>
      <c r="F21" s="3"/>
      <c r="G21" s="3"/>
      <c r="H21" s="3"/>
      <c r="I21" s="3"/>
      <c r="J21" s="3"/>
    </row>
    <row r="22" ht="22" customHeight="1">
      <c r="A22" s="3"/>
      <c r="B22" s="7" t="str">
        <v>Start and finish weeks define the delivery window. Complete requires an acceptance decision in Decision or constraint. Changing a date does not resolve staffing or an unmet dependency; record that decision explicitly.</v>
      </c>
      <c r="C22" s="7"/>
      <c r="D22" s="7"/>
      <c r="E22" s="7"/>
      <c r="F22" s="7"/>
      <c r="G22" s="7"/>
      <c r="H22" s="7"/>
      <c r="I22" s="7"/>
      <c r="J22" s="7"/>
    </row>
    <row r="23" ht="22" customHeight="1">
      <c r="A23" s="3"/>
      <c r="B23" s="7"/>
      <c r="C23" s="7"/>
      <c r="D23" s="7"/>
      <c r="E23" s="7"/>
      <c r="F23" s="7"/>
      <c r="G23" s="7"/>
      <c r="H23" s="7"/>
      <c r="I23" s="7"/>
      <c r="J23" s="7"/>
    </row>
    <row r="24" ht="22" customHeight="1">
      <c r="A24" s="3"/>
      <c r="B24" s="7"/>
      <c r="C24" s="7"/>
      <c r="D24" s="7"/>
      <c r="E24" s="7"/>
      <c r="F24" s="7"/>
      <c r="G24" s="7"/>
      <c r="H24" s="7"/>
      <c r="I24" s="7"/>
      <c r="J24" s="7"/>
    </row>
    <row r="25" ht="22" customHeight="1">
      <c r="A25" s="3"/>
      <c r="B25" s="7"/>
      <c r="C25" s="7"/>
      <c r="D25" s="7"/>
      <c r="E25" s="7"/>
      <c r="F25" s="7"/>
      <c r="G25" s="7"/>
      <c r="H25" s="7"/>
      <c r="I25" s="7"/>
      <c r="J25" s="7"/>
    </row>
    <row r="26" ht="22" customHeight="1">
      <c r="A26" s="3"/>
      <c r="B26" s="7"/>
      <c r="C26" s="7"/>
      <c r="D26" s="7"/>
      <c r="E26" s="7"/>
      <c r="F26" s="7"/>
      <c r="G26" s="7"/>
      <c r="H26" s="7"/>
      <c r="I26" s="7"/>
      <c r="J26" s="7"/>
    </row>
    <row r="27" ht="22" customHeight="1">
      <c r="A27" s="3"/>
      <c r="B27" s="3"/>
      <c r="C27" s="3"/>
      <c r="D27" s="3"/>
      <c r="E27" s="3"/>
      <c r="F27" s="3"/>
      <c r="G27" s="3"/>
      <c r="H27" s="3"/>
      <c r="I27" s="3"/>
      <c r="J27" s="3"/>
    </row>
    <row r="28" ht="22" customHeight="1">
      <c r="A28" s="3"/>
      <c r="B28" s="53" t="str">
        <v>© MT BYTES</v>
      </c>
      <c r="C28" s="53"/>
      <c r="D28" s="53"/>
      <c r="E28" s="53"/>
      <c r="F28" s="53"/>
      <c r="G28" s="53"/>
      <c r="H28" s="53"/>
      <c r="I28" s="53"/>
      <c r="J28" s="53"/>
    </row>
  </sheetData>
  <sheetProtection sheet="1" objects="1" scenarios="1" formatCells="1" formatColumns="1" formatRows="1" insertColumns="1" insertRows="1" deleteColumns="1" deleteRows="1" sort="1" autoFilter="0" selectLockedCells="0" selectUnlockedCells="0"/>
  <mergeCells>
    <mergeCell ref="B5:J6"/>
    <mergeCell ref="B7:J8"/>
    <mergeCell ref="B22:J26"/>
    <mergeCell ref="B28:J28"/>
  </mergeCells>
  <conditionalFormatting sqref="J12:J19">
    <cfRule type="containsText" dxfId="3" priority="1" operator="containsText" text="Complete commitment"/>
    <cfRule type="containsText" dxfId="4" priority="2" operator="containsText" text="Correct"/>
    <cfRule type="containsText" dxfId="5" priority="3" operator="containsText" text="Resolve"/>
  </conditionalFormatting>
  <dataValidations count="2">
    <dataValidation type="whole" errorStyle="stop" operator="between" showErrorMessage="1" errorTitle="Check this number" error="Enter a whole number from 1 to 13." sqref="F12:G19">
      <formula1>1</formula1>
      <formula2>13</formula2>
    </dataValidation>
    <dataValidation type="list" errorStyle="stop" showErrorMessage="1" errorTitle="Choose a listed value" error="Select a value from the list, or clear this field." sqref="H12:H19">
      <formula1>"Proposed,Committed,In progress,Blocked,Complete,Closed"</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021a8d91f01a46a9"/>
  <tableParts count="1">
    <tablePart r:id="Rff3d45618a104b2f"/>
  </tableParts>
</worksheet>
</file>

<file path=xl/worksheets/sheet3.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6" hidden="0" customWidth="1"/>
    <col min="3" max="3" width="16" hidden="0" customWidth="1"/>
    <col min="4" max="4" width="40" hidden="0" customWidth="1"/>
    <col min="5" max="5" width="22" hidden="0" customWidth="1"/>
    <col min="6" max="6" width="16" hidden="0" customWidth="1"/>
    <col min="7" max="7" width="19" hidden="0" customWidth="1"/>
    <col min="8" max="8" width="41" hidden="0" customWidth="1"/>
    <col min="9" max="9" width="27" hidden="0" customWidth="1"/>
  </cols>
  <sheetData>
    <row r="1" ht="22" customHeight="1">
      <c r="A1" s="3"/>
      <c r="B1" s="3"/>
      <c r="C1" s="3"/>
      <c r="D1" s="3"/>
      <c r="E1" s="3"/>
      <c r="F1" s="3"/>
      <c r="G1" s="3"/>
      <c r="H1" s="3"/>
      <c r="I1" s="3"/>
    </row>
    <row r="2" ht="22" customHeight="1">
      <c r="A2" s="3"/>
      <c r="B2" s="3"/>
      <c r="C2" s="3"/>
      <c r="D2" s="3"/>
      <c r="E2" s="3"/>
      <c r="F2" s="3"/>
      <c r="G2" s="3"/>
      <c r="H2" s="3"/>
      <c r="I2" s="3"/>
    </row>
    <row r="3" ht="22" customHeight="1">
      <c r="A3" s="3"/>
      <c r="B3" s="3"/>
      <c r="C3" s="3"/>
      <c r="D3" s="3"/>
      <c r="E3" s="3"/>
      <c r="F3" s="3"/>
      <c r="G3" s="3"/>
      <c r="H3" s="3"/>
      <c r="I3" s="3"/>
    </row>
    <row r="4" ht="22" customHeight="1">
      <c r="A4" s="3"/>
      <c r="B4" s="3"/>
      <c r="C4" s="3"/>
      <c r="D4" s="3"/>
      <c r="E4" s="3"/>
      <c r="F4" s="3"/>
      <c r="G4" s="3"/>
      <c r="H4" s="3"/>
      <c r="I4" s="3"/>
    </row>
    <row r="5" ht="22" customHeight="1">
      <c r="A5" s="3"/>
      <c r="B5" s="9" t="str">
        <v>Make dependencies explicit</v>
      </c>
      <c r="C5" s="9"/>
      <c r="D5" s="9"/>
      <c r="E5" s="9"/>
      <c r="F5" s="9"/>
      <c r="G5" s="9"/>
      <c r="H5" s="9"/>
      <c r="I5" s="9"/>
    </row>
    <row r="6" ht="22" customHeight="1">
      <c r="A6" s="3"/>
      <c r="B6" s="9"/>
      <c r="C6" s="9"/>
      <c r="D6" s="9"/>
      <c r="E6" s="9"/>
      <c r="F6" s="9"/>
      <c r="G6" s="9"/>
      <c r="H6" s="9"/>
      <c r="I6" s="9"/>
    </row>
    <row r="7" ht="20" customHeight="1">
      <c r="A7" s="3"/>
      <c r="B7" s="7" t="str">
        <v>Connect committed priorities by ID. Record external prerequisites as a named dependency without a predecessor ID.</v>
      </c>
      <c r="C7" s="7"/>
      <c r="D7" s="7"/>
      <c r="E7" s="7"/>
      <c r="F7" s="7"/>
      <c r="G7" s="7"/>
      <c r="H7" s="7"/>
      <c r="I7" s="7"/>
    </row>
    <row r="8" ht="20" customHeight="1">
      <c r="A8" s="3"/>
      <c r="B8" s="7"/>
      <c r="C8" s="7"/>
      <c r="D8" s="7"/>
      <c r="E8" s="7"/>
      <c r="F8" s="7"/>
      <c r="G8" s="7"/>
      <c r="H8" s="7"/>
      <c r="I8" s="7"/>
    </row>
    <row r="9" ht="22" customHeight="1">
      <c r="A9" s="3"/>
      <c r="B9" s="3"/>
      <c r="C9" s="3"/>
      <c r="D9" s="3"/>
      <c r="E9" s="3"/>
      <c r="F9" s="3"/>
      <c r="G9" s="3"/>
      <c r="H9" s="3"/>
      <c r="I9" s="3"/>
    </row>
    <row r="10" ht="22" customHeight="1">
      <c r="A10" s="3"/>
      <c r="B10" s="3"/>
      <c r="C10" s="3"/>
      <c r="D10" s="3"/>
      <c r="E10" s="3"/>
      <c r="F10" s="3"/>
      <c r="G10" s="3"/>
      <c r="H10" s="3"/>
      <c r="I10" s="3"/>
    </row>
    <row r="11" ht="36" customHeight="1">
      <c r="A11" s="3"/>
      <c r="B11" s="18" t="str">
        <v>Predecessor ID</v>
      </c>
      <c r="C11" s="19" t="str">
        <v>Dependent ID</v>
      </c>
      <c r="D11" s="19" t="str">
        <v>Required handoff or external prerequisite</v>
      </c>
      <c r="E11" s="19" t="str">
        <v>Owner</v>
      </c>
      <c r="F11" s="19" t="str">
        <v>Required by week</v>
      </c>
      <c r="G11" s="19" t="str">
        <v>State</v>
      </c>
      <c r="H11" s="19" t="str">
        <v>Resolution evidence or next action</v>
      </c>
      <c r="I11" s="20" t="str">
        <v>Review</v>
      </c>
    </row>
    <row r="12" ht="35" customHeight="1">
      <c r="A12" s="3"/>
      <c r="B12" s="68"/>
      <c r="C12" s="68"/>
      <c r="D12" s="68"/>
      <c r="E12" s="68"/>
      <c r="F12" s="68"/>
      <c r="G12" s="68"/>
      <c r="H12" s="68"/>
      <c r="I12" s="28" t="str">
        <f>IF(COUNTA(B12:H12)=0,"",IF(OR(C12="",D12="",E12="",G12="",NOT(ISNUMBER(F12))),"Complete dependency",IF(OR(F12&lt;1,F12&gt;13,MOD(F12,1)&lt;&gt;0),"Correct required week",IF(COUNTIFS(Commitments!$B$12:$B$19,C12,Commitments!$C$12:$C$19,"&lt;&gt;")&lt;&gt;1,"Choose dependent ID",IF(AND(B12&lt;&gt;"",OR(B12=C12,COUNTIFS(Commitments!$B$12:$B$19,B12,Commitments!$C$12:$C$19,"&lt;&gt;")&lt;&gt;1)),"Correct predecessor",IF(AND(G12&lt;&gt;"Open",H12=""),"Record resolution evidence",G12))))))</f>
      </c>
    </row>
    <row r="13" ht="35" customHeight="1">
      <c r="A13" s="3"/>
      <c r="B13" s="69"/>
      <c r="C13" s="69"/>
      <c r="D13" s="69"/>
      <c r="E13" s="69"/>
      <c r="F13" s="69"/>
      <c r="G13" s="69"/>
      <c r="H13" s="69"/>
      <c r="I13" s="29" t="str">
        <f>IF(COUNTA(B13:H13)=0,"",IF(OR(C13="",D13="",E13="",G13="",NOT(ISNUMBER(F13))),"Complete dependency",IF(OR(F13&lt;1,F13&gt;13,MOD(F13,1)&lt;&gt;0),"Correct required week",IF(COUNTIFS(Commitments!$B$12:$B$19,C13,Commitments!$C$12:$C$19,"&lt;&gt;")&lt;&gt;1,"Choose dependent ID",IF(AND(B13&lt;&gt;"",OR(B13=C13,COUNTIFS(Commitments!$B$12:$B$19,B13,Commitments!$C$12:$C$19,"&lt;&gt;")&lt;&gt;1)),"Correct predecessor",IF(AND(G13&lt;&gt;"Open",H13=""),"Record resolution evidence",G13))))))</f>
      </c>
    </row>
    <row r="14" ht="35" customHeight="1">
      <c r="A14" s="3"/>
      <c r="B14" s="69"/>
      <c r="C14" s="69"/>
      <c r="D14" s="69"/>
      <c r="E14" s="69"/>
      <c r="F14" s="69"/>
      <c r="G14" s="69"/>
      <c r="H14" s="69"/>
      <c r="I14" s="29" t="str">
        <f>IF(COUNTA(B14:H14)=0,"",IF(OR(C14="",D14="",E14="",G14="",NOT(ISNUMBER(F14))),"Complete dependency",IF(OR(F14&lt;1,F14&gt;13,MOD(F14,1)&lt;&gt;0),"Correct required week",IF(COUNTIFS(Commitments!$B$12:$B$19,C14,Commitments!$C$12:$C$19,"&lt;&gt;")&lt;&gt;1,"Choose dependent ID",IF(AND(B14&lt;&gt;"",OR(B14=C14,COUNTIFS(Commitments!$B$12:$B$19,B14,Commitments!$C$12:$C$19,"&lt;&gt;")&lt;&gt;1)),"Correct predecessor",IF(AND(G14&lt;&gt;"Open",H14=""),"Record resolution evidence",G14))))))</f>
      </c>
    </row>
    <row r="15" ht="35" customHeight="1">
      <c r="A15" s="3"/>
      <c r="B15" s="69"/>
      <c r="C15" s="69"/>
      <c r="D15" s="69"/>
      <c r="E15" s="69"/>
      <c r="F15" s="69"/>
      <c r="G15" s="69"/>
      <c r="H15" s="69"/>
      <c r="I15" s="29" t="str">
        <f>IF(COUNTA(B15:H15)=0,"",IF(OR(C15="",D15="",E15="",G15="",NOT(ISNUMBER(F15))),"Complete dependency",IF(OR(F15&lt;1,F15&gt;13,MOD(F15,1)&lt;&gt;0),"Correct required week",IF(COUNTIFS(Commitments!$B$12:$B$19,C15,Commitments!$C$12:$C$19,"&lt;&gt;")&lt;&gt;1,"Choose dependent ID",IF(AND(B15&lt;&gt;"",OR(B15=C15,COUNTIFS(Commitments!$B$12:$B$19,B15,Commitments!$C$12:$C$19,"&lt;&gt;")&lt;&gt;1)),"Correct predecessor",IF(AND(G15&lt;&gt;"Open",H15=""),"Record resolution evidence",G15))))))</f>
      </c>
    </row>
    <row r="16" ht="35" customHeight="1">
      <c r="A16" s="3"/>
      <c r="B16" s="69"/>
      <c r="C16" s="69"/>
      <c r="D16" s="69"/>
      <c r="E16" s="69"/>
      <c r="F16" s="69"/>
      <c r="G16" s="69"/>
      <c r="H16" s="69"/>
      <c r="I16" s="29" t="str">
        <f>IF(COUNTA(B16:H16)=0,"",IF(OR(C16="",D16="",E16="",G16="",NOT(ISNUMBER(F16))),"Complete dependency",IF(OR(F16&lt;1,F16&gt;13,MOD(F16,1)&lt;&gt;0),"Correct required week",IF(COUNTIFS(Commitments!$B$12:$B$19,C16,Commitments!$C$12:$C$19,"&lt;&gt;")&lt;&gt;1,"Choose dependent ID",IF(AND(B16&lt;&gt;"",OR(B16=C16,COUNTIFS(Commitments!$B$12:$B$19,B16,Commitments!$C$12:$C$19,"&lt;&gt;")&lt;&gt;1)),"Correct predecessor",IF(AND(G16&lt;&gt;"Open",H16=""),"Record resolution evidence",G16))))))</f>
      </c>
    </row>
    <row r="17" ht="35" customHeight="1">
      <c r="A17" s="3"/>
      <c r="B17" s="69"/>
      <c r="C17" s="69"/>
      <c r="D17" s="69"/>
      <c r="E17" s="69"/>
      <c r="F17" s="69"/>
      <c r="G17" s="69"/>
      <c r="H17" s="69"/>
      <c r="I17" s="29" t="str">
        <f>IF(COUNTA(B17:H17)=0,"",IF(OR(C17="",D17="",E17="",G17="",NOT(ISNUMBER(F17))),"Complete dependency",IF(OR(F17&lt;1,F17&gt;13,MOD(F17,1)&lt;&gt;0),"Correct required week",IF(COUNTIFS(Commitments!$B$12:$B$19,C17,Commitments!$C$12:$C$19,"&lt;&gt;")&lt;&gt;1,"Choose dependent ID",IF(AND(B17&lt;&gt;"",OR(B17=C17,COUNTIFS(Commitments!$B$12:$B$19,B17,Commitments!$C$12:$C$19,"&lt;&gt;")&lt;&gt;1)),"Correct predecessor",IF(AND(G17&lt;&gt;"Open",H17=""),"Record resolution evidence",G17))))))</f>
      </c>
    </row>
    <row r="18" ht="35" customHeight="1">
      <c r="A18" s="3"/>
      <c r="B18" s="69"/>
      <c r="C18" s="69"/>
      <c r="D18" s="69"/>
      <c r="E18" s="69"/>
      <c r="F18" s="69"/>
      <c r="G18" s="69"/>
      <c r="H18" s="69"/>
      <c r="I18" s="29" t="str">
        <f>IF(COUNTA(B18:H18)=0,"",IF(OR(C18="",D18="",E18="",G18="",NOT(ISNUMBER(F18))),"Complete dependency",IF(OR(F18&lt;1,F18&gt;13,MOD(F18,1)&lt;&gt;0),"Correct required week",IF(COUNTIFS(Commitments!$B$12:$B$19,C18,Commitments!$C$12:$C$19,"&lt;&gt;")&lt;&gt;1,"Choose dependent ID",IF(AND(B18&lt;&gt;"",OR(B18=C18,COUNTIFS(Commitments!$B$12:$B$19,B18,Commitments!$C$12:$C$19,"&lt;&gt;")&lt;&gt;1)),"Correct predecessor",IF(AND(G18&lt;&gt;"Open",H18=""),"Record resolution evidence",G18))))))</f>
      </c>
    </row>
    <row r="19" ht="35" customHeight="1">
      <c r="A19" s="3"/>
      <c r="B19" s="69"/>
      <c r="C19" s="69"/>
      <c r="D19" s="69"/>
      <c r="E19" s="69"/>
      <c r="F19" s="69"/>
      <c r="G19" s="69"/>
      <c r="H19" s="69"/>
      <c r="I19" s="29" t="str">
        <f>IF(COUNTA(B19:H19)=0,"",IF(OR(C19="",D19="",E19="",G19="",NOT(ISNUMBER(F19))),"Complete dependency",IF(OR(F19&lt;1,F19&gt;13,MOD(F19,1)&lt;&gt;0),"Correct required week",IF(COUNTIFS(Commitments!$B$12:$B$19,C19,Commitments!$C$12:$C$19,"&lt;&gt;")&lt;&gt;1,"Choose dependent ID",IF(AND(B19&lt;&gt;"",OR(B19=C19,COUNTIFS(Commitments!$B$12:$B$19,B19,Commitments!$C$12:$C$19,"&lt;&gt;")&lt;&gt;1)),"Correct predecessor",IF(AND(G19&lt;&gt;"Open",H19=""),"Record resolution evidence",G19))))))</f>
      </c>
    </row>
    <row r="20" ht="35" customHeight="1">
      <c r="A20" s="3"/>
      <c r="B20" s="69"/>
      <c r="C20" s="69"/>
      <c r="D20" s="69"/>
      <c r="E20" s="69"/>
      <c r="F20" s="69"/>
      <c r="G20" s="69"/>
      <c r="H20" s="69"/>
      <c r="I20" s="29" t="str">
        <f>IF(COUNTA(B20:H20)=0,"",IF(OR(C20="",D20="",E20="",G20="",NOT(ISNUMBER(F20))),"Complete dependency",IF(OR(F20&lt;1,F20&gt;13,MOD(F20,1)&lt;&gt;0),"Correct required week",IF(COUNTIFS(Commitments!$B$12:$B$19,C20,Commitments!$C$12:$C$19,"&lt;&gt;")&lt;&gt;1,"Choose dependent ID",IF(AND(B20&lt;&gt;"",OR(B20=C20,COUNTIFS(Commitments!$B$12:$B$19,B20,Commitments!$C$12:$C$19,"&lt;&gt;")&lt;&gt;1)),"Correct predecessor",IF(AND(G20&lt;&gt;"Open",H20=""),"Record resolution evidence",G20))))))</f>
      </c>
    </row>
    <row r="21" ht="35" customHeight="1">
      <c r="A21" s="3"/>
      <c r="B21" s="69"/>
      <c r="C21" s="69"/>
      <c r="D21" s="69"/>
      <c r="E21" s="69"/>
      <c r="F21" s="69"/>
      <c r="G21" s="69"/>
      <c r="H21" s="69"/>
      <c r="I21" s="29" t="str">
        <f>IF(COUNTA(B21:H21)=0,"",IF(OR(C21="",D21="",E21="",G21="",NOT(ISNUMBER(F21))),"Complete dependency",IF(OR(F21&lt;1,F21&gt;13,MOD(F21,1)&lt;&gt;0),"Correct required week",IF(COUNTIFS(Commitments!$B$12:$B$19,C21,Commitments!$C$12:$C$19,"&lt;&gt;")&lt;&gt;1,"Choose dependent ID",IF(AND(B21&lt;&gt;"",OR(B21=C21,COUNTIFS(Commitments!$B$12:$B$19,B21,Commitments!$C$12:$C$19,"&lt;&gt;")&lt;&gt;1)),"Correct predecessor",IF(AND(G21&lt;&gt;"Open",H21=""),"Record resolution evidence",G21))))))</f>
      </c>
    </row>
    <row r="22" ht="35" customHeight="1">
      <c r="A22" s="3"/>
      <c r="B22" s="69"/>
      <c r="C22" s="69"/>
      <c r="D22" s="69"/>
      <c r="E22" s="69"/>
      <c r="F22" s="69"/>
      <c r="G22" s="69"/>
      <c r="H22" s="69"/>
      <c r="I22" s="29" t="str">
        <f>IF(COUNTA(B22:H22)=0,"",IF(OR(C22="",D22="",E22="",G22="",NOT(ISNUMBER(F22))),"Complete dependency",IF(OR(F22&lt;1,F22&gt;13,MOD(F22,1)&lt;&gt;0),"Correct required week",IF(COUNTIFS(Commitments!$B$12:$B$19,C22,Commitments!$C$12:$C$19,"&lt;&gt;")&lt;&gt;1,"Choose dependent ID",IF(AND(B22&lt;&gt;"",OR(B22=C22,COUNTIFS(Commitments!$B$12:$B$19,B22,Commitments!$C$12:$C$19,"&lt;&gt;")&lt;&gt;1)),"Correct predecessor",IF(AND(G22&lt;&gt;"Open",H22=""),"Record resolution evidence",G22))))))</f>
      </c>
    </row>
    <row r="23" ht="35" customHeight="1">
      <c r="A23" s="3"/>
      <c r="B23" s="70"/>
      <c r="C23" s="70"/>
      <c r="D23" s="70"/>
      <c r="E23" s="70"/>
      <c r="F23" s="70"/>
      <c r="G23" s="70"/>
      <c r="H23" s="70"/>
      <c r="I23" s="30" t="str">
        <f>IF(COUNTA(B23:H23)=0,"",IF(OR(C23="",D23="",E23="",G23="",NOT(ISNUMBER(F23))),"Complete dependency",IF(OR(F23&lt;1,F23&gt;13,MOD(F23,1)&lt;&gt;0),"Correct required week",IF(COUNTIFS(Commitments!$B$12:$B$19,C23,Commitments!$C$12:$C$19,"&lt;&gt;")&lt;&gt;1,"Choose dependent ID",IF(AND(B23&lt;&gt;"",OR(B23=C23,COUNTIFS(Commitments!$B$12:$B$19,B23,Commitments!$C$12:$C$19,"&lt;&gt;")&lt;&gt;1)),"Correct predecessor",IF(AND(G23&lt;&gt;"Open",H23=""),"Record resolution evidence",G23))))))</f>
      </c>
    </row>
    <row r="24" ht="22" customHeight="1">
      <c r="A24" s="3"/>
      <c r="B24" s="3"/>
      <c r="C24" s="3"/>
      <c r="D24" s="3"/>
      <c r="E24" s="3"/>
      <c r="F24" s="3"/>
      <c r="G24" s="3"/>
      <c r="H24" s="3"/>
      <c r="I24" s="3"/>
    </row>
    <row r="25" ht="22" customHeight="1">
      <c r="A25" s="3"/>
      <c r="B25" s="3"/>
      <c r="C25" s="3"/>
      <c r="D25" s="3"/>
      <c r="E25" s="3"/>
      <c r="F25" s="3"/>
      <c r="G25" s="3"/>
      <c r="H25" s="3"/>
      <c r="I25" s="3"/>
    </row>
    <row r="26" ht="22" customHeight="1">
      <c r="A26" s="3"/>
      <c r="B26" s="7" t="str">
        <v>Use Resolved only when the receiving owner accepts the handoff. Waived requires a recorded decision and consequence. An open or incomplete dependency remains visible against its dependent priority.</v>
      </c>
      <c r="C26" s="7"/>
      <c r="D26" s="7"/>
      <c r="E26" s="7"/>
      <c r="F26" s="7"/>
      <c r="G26" s="7"/>
      <c r="H26" s="7"/>
      <c r="I26" s="7"/>
    </row>
    <row r="27" ht="22" customHeight="1">
      <c r="A27" s="3"/>
      <c r="B27" s="7"/>
      <c r="C27" s="7"/>
      <c r="D27" s="7"/>
      <c r="E27" s="7"/>
      <c r="F27" s="7"/>
      <c r="G27" s="7"/>
      <c r="H27" s="7"/>
      <c r="I27" s="7"/>
    </row>
    <row r="28" ht="22" customHeight="1">
      <c r="A28" s="3"/>
      <c r="B28" s="7"/>
      <c r="C28" s="7"/>
      <c r="D28" s="7"/>
      <c r="E28" s="7"/>
      <c r="F28" s="7"/>
      <c r="G28" s="7"/>
      <c r="H28" s="7"/>
      <c r="I28" s="7"/>
    </row>
    <row r="29" ht="22" customHeight="1">
      <c r="A29" s="3"/>
      <c r="B29" s="7"/>
      <c r="C29" s="7"/>
      <c r="D29" s="7"/>
      <c r="E29" s="7"/>
      <c r="F29" s="7"/>
      <c r="G29" s="7"/>
      <c r="H29" s="7"/>
      <c r="I29" s="7"/>
    </row>
    <row r="30" ht="22" customHeight="1">
      <c r="A30" s="3"/>
      <c r="B30" s="3"/>
      <c r="C30" s="3"/>
      <c r="D30" s="3"/>
      <c r="E30" s="3"/>
      <c r="F30" s="3"/>
      <c r="G30" s="3"/>
      <c r="H30" s="3"/>
      <c r="I30" s="3"/>
    </row>
    <row r="31" ht="22" customHeight="1">
      <c r="A31" s="3"/>
      <c r="B31" s="53" t="str">
        <v>© MT BYTES</v>
      </c>
      <c r="C31" s="53"/>
      <c r="D31" s="53"/>
      <c r="E31" s="53"/>
      <c r="F31" s="53"/>
      <c r="G31" s="53"/>
      <c r="H31" s="53"/>
      <c r="I31" s="53"/>
    </row>
  </sheetData>
  <sheetProtection sheet="1" objects="1" scenarios="1" formatCells="1" formatColumns="1" formatRows="1" insertColumns="1" insertRows="1" deleteColumns="1" deleteRows="1" sort="1" autoFilter="0" selectLockedCells="0" selectUnlockedCells="0"/>
  <mergeCells>
    <mergeCell ref="B5:I6"/>
    <mergeCell ref="B7:I8"/>
    <mergeCell ref="B26:I29"/>
    <mergeCell ref="B31:I31"/>
  </mergeCells>
  <conditionalFormatting sqref="I12:I23">
    <cfRule type="containsText" dxfId="0" priority="1" operator="containsText" text="Correct"/>
    <cfRule type="containsText" dxfId="1" priority="2" operator="containsText" text="Complete"/>
    <cfRule type="containsText" dxfId="2" priority="3" operator="containsText" text="Choose"/>
  </conditionalFormatting>
  <dataValidations count="2">
    <dataValidation type="whole" errorStyle="stop" operator="between" showErrorMessage="1" errorTitle="Check this number" error="Enter a whole number from 1 to 13." sqref="F12:F23">
      <formula1>1</formula1>
      <formula2>13</formula2>
    </dataValidation>
    <dataValidation type="list" errorStyle="stop" showErrorMessage="1" errorTitle="Choose a listed value" error="Select a value from the list, or clear this field." sqref="G12:G23">
      <formula1>"Open,Resolved,Waived"</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0c342c6efd2a4c58"/>
  <tableParts count="1">
    <tablePart r:id="Rd98d341ec6294b13"/>
  </tableParts>
</worksheet>
</file>

<file path=xl/worksheets/sheet4.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3" hidden="0" customWidth="1"/>
    <col min="3" max="3" width="18" hidden="0" customWidth="1"/>
    <col min="4" max="4" width="34" hidden="0" customWidth="1"/>
    <col min="5" max="5" width="39" hidden="0" customWidth="1"/>
    <col min="6" max="6" width="39" hidden="0" customWidth="1"/>
    <col min="7" max="7" width="24" hidden="0" customWidth="1"/>
  </cols>
  <sheetData>
    <row r="1" ht="22" customHeight="1">
      <c r="A1" s="3"/>
      <c r="B1" s="3"/>
      <c r="C1" s="3"/>
      <c r="D1" s="3"/>
      <c r="E1" s="3"/>
      <c r="F1" s="3"/>
      <c r="G1" s="3"/>
    </row>
    <row r="2" ht="22" customHeight="1">
      <c r="A2" s="3"/>
      <c r="B2" s="3"/>
      <c r="C2" s="3"/>
      <c r="D2" s="3"/>
      <c r="E2" s="3"/>
      <c r="F2" s="3"/>
      <c r="G2" s="3"/>
    </row>
    <row r="3" ht="22" customHeight="1">
      <c r="A3" s="3"/>
      <c r="B3" s="3"/>
      <c r="C3" s="3"/>
      <c r="D3" s="3"/>
      <c r="E3" s="3"/>
      <c r="F3" s="3"/>
      <c r="G3" s="3"/>
    </row>
    <row r="4" ht="22" customHeight="1">
      <c r="A4" s="3"/>
      <c r="B4" s="3"/>
      <c r="C4" s="3"/>
      <c r="D4" s="3"/>
      <c r="E4" s="3"/>
      <c r="F4" s="3"/>
      <c r="G4" s="3"/>
    </row>
    <row r="5" ht="22" customHeight="1">
      <c r="A5" s="3"/>
      <c r="B5" s="9" t="str">
        <v>Record the delivery decisions</v>
      </c>
      <c r="C5" s="9"/>
      <c r="D5" s="9"/>
      <c r="E5" s="9"/>
      <c r="F5" s="9"/>
      <c r="G5" s="9"/>
    </row>
    <row r="6" ht="22" customHeight="1">
      <c r="A6" s="3"/>
      <c r="B6" s="9"/>
      <c r="C6" s="9"/>
      <c r="D6" s="9"/>
      <c r="E6" s="9"/>
      <c r="F6" s="9"/>
      <c r="G6" s="9"/>
    </row>
    <row r="7" ht="20" customHeight="1">
      <c r="A7" s="3"/>
      <c r="B7" s="7" t="str">
        <v>Review evidence and dependencies with the people who own the commitments. Record what changes as a result.</v>
      </c>
      <c r="C7" s="7"/>
      <c r="D7" s="7"/>
      <c r="E7" s="7"/>
      <c r="F7" s="7"/>
      <c r="G7" s="7"/>
    </row>
    <row r="8" ht="20" customHeight="1">
      <c r="A8" s="3"/>
      <c r="B8" s="7"/>
      <c r="C8" s="7"/>
      <c r="D8" s="7"/>
      <c r="E8" s="7"/>
      <c r="F8" s="7"/>
      <c r="G8" s="7"/>
    </row>
    <row r="9" ht="22" customHeight="1">
      <c r="A9" s="3"/>
      <c r="B9" s="3"/>
      <c r="C9" s="3"/>
      <c r="D9" s="3"/>
      <c r="E9" s="3"/>
      <c r="F9" s="3"/>
      <c r="G9" s="3"/>
    </row>
    <row r="10" ht="22" customHeight="1">
      <c r="A10" s="3"/>
      <c r="B10" s="3"/>
      <c r="C10" s="3"/>
      <c r="D10" s="3"/>
      <c r="E10" s="3"/>
      <c r="F10" s="3"/>
      <c r="G10" s="3"/>
    </row>
    <row r="11" ht="36" customHeight="1">
      <c r="A11" s="3"/>
      <c r="B11" s="18" t="str">
        <v>Review week</v>
      </c>
      <c r="C11" s="19" t="str">
        <v>Review date</v>
      </c>
      <c r="D11" s="19" t="str">
        <v>Progress accepted</v>
      </c>
      <c r="E11" s="19" t="str">
        <v>Decision or changed commitment</v>
      </c>
      <c r="F11" s="19" t="str">
        <v>Open risk and next action</v>
      </c>
      <c r="G11" s="20" t="str">
        <v>Owner</v>
      </c>
    </row>
    <row r="12" ht="35" customHeight="1">
      <c r="A12" s="3"/>
      <c r="B12" s="24" t="n">
        <v>1</v>
      </c>
      <c r="C12" s="71"/>
      <c r="D12" s="68"/>
      <c r="E12" s="68"/>
      <c r="F12" s="68"/>
      <c r="G12" s="68"/>
    </row>
    <row r="13" ht="35" customHeight="1">
      <c r="A13" s="3"/>
      <c r="B13" s="25" t="n">
        <v>2</v>
      </c>
      <c r="C13" s="72"/>
      <c r="D13" s="69"/>
      <c r="E13" s="69"/>
      <c r="F13" s="69"/>
      <c r="G13" s="69"/>
    </row>
    <row r="14" ht="35" customHeight="1">
      <c r="A14" s="3"/>
      <c r="B14" s="25" t="n">
        <v>3</v>
      </c>
      <c r="C14" s="72"/>
      <c r="D14" s="69"/>
      <c r="E14" s="69"/>
      <c r="F14" s="69"/>
      <c r="G14" s="69"/>
    </row>
    <row r="15" ht="35" customHeight="1">
      <c r="A15" s="3"/>
      <c r="B15" s="25" t="n">
        <v>4</v>
      </c>
      <c r="C15" s="72"/>
      <c r="D15" s="69"/>
      <c r="E15" s="69"/>
      <c r="F15" s="69"/>
      <c r="G15" s="69"/>
    </row>
    <row r="16" ht="35" customHeight="1">
      <c r="A16" s="3"/>
      <c r="B16" s="25" t="n">
        <v>5</v>
      </c>
      <c r="C16" s="72"/>
      <c r="D16" s="69"/>
      <c r="E16" s="69"/>
      <c r="F16" s="69"/>
      <c r="G16" s="69"/>
    </row>
    <row r="17" ht="35" customHeight="1">
      <c r="A17" s="3"/>
      <c r="B17" s="25" t="n">
        <v>6</v>
      </c>
      <c r="C17" s="72"/>
      <c r="D17" s="69"/>
      <c r="E17" s="69"/>
      <c r="F17" s="69"/>
      <c r="G17" s="69"/>
    </row>
    <row r="18" ht="35" customHeight="1">
      <c r="A18" s="3"/>
      <c r="B18" s="25" t="n">
        <v>7</v>
      </c>
      <c r="C18" s="72"/>
      <c r="D18" s="69"/>
      <c r="E18" s="69"/>
      <c r="F18" s="69"/>
      <c r="G18" s="69"/>
    </row>
    <row r="19" ht="35" customHeight="1">
      <c r="A19" s="3"/>
      <c r="B19" s="25" t="n">
        <v>8</v>
      </c>
      <c r="C19" s="72"/>
      <c r="D19" s="69"/>
      <c r="E19" s="69"/>
      <c r="F19" s="69"/>
      <c r="G19" s="69"/>
    </row>
    <row r="20" ht="35" customHeight="1">
      <c r="A20" s="3"/>
      <c r="B20" s="25" t="n">
        <v>9</v>
      </c>
      <c r="C20" s="72"/>
      <c r="D20" s="69"/>
      <c r="E20" s="69"/>
      <c r="F20" s="69"/>
      <c r="G20" s="69"/>
    </row>
    <row r="21" ht="35" customHeight="1">
      <c r="A21" s="3"/>
      <c r="B21" s="25" t="n">
        <v>10</v>
      </c>
      <c r="C21" s="72"/>
      <c r="D21" s="69"/>
      <c r="E21" s="69"/>
      <c r="F21" s="69"/>
      <c r="G21" s="69"/>
    </row>
    <row r="22" ht="35" customHeight="1">
      <c r="A22" s="3"/>
      <c r="B22" s="25" t="n">
        <v>11</v>
      </c>
      <c r="C22" s="72"/>
      <c r="D22" s="69"/>
      <c r="E22" s="69"/>
      <c r="F22" s="69"/>
      <c r="G22" s="69"/>
    </row>
    <row r="23" ht="35" customHeight="1">
      <c r="A23" s="3"/>
      <c r="B23" s="25" t="n">
        <v>12</v>
      </c>
      <c r="C23" s="72"/>
      <c r="D23" s="69"/>
      <c r="E23" s="69"/>
      <c r="F23" s="69"/>
      <c r="G23" s="69"/>
    </row>
    <row r="24" ht="35" customHeight="1">
      <c r="A24" s="3"/>
      <c r="B24" s="26" t="n">
        <v>13</v>
      </c>
      <c r="C24" s="73"/>
      <c r="D24" s="70"/>
      <c r="E24" s="70"/>
      <c r="F24" s="70"/>
      <c r="G24" s="70"/>
    </row>
    <row r="25" ht="22" customHeight="1">
      <c r="A25" s="3"/>
      <c r="B25" s="3"/>
      <c r="C25" s="3"/>
      <c r="D25" s="3"/>
      <c r="E25" s="3"/>
      <c r="F25" s="3"/>
      <c r="G25" s="3"/>
    </row>
    <row r="26" ht="22" customHeight="1">
      <c r="A26" s="3"/>
      <c r="B26" s="3"/>
      <c r="C26" s="3"/>
      <c r="D26" s="3"/>
      <c r="E26" s="3"/>
      <c r="F26" s="3"/>
      <c r="G26" s="3"/>
    </row>
    <row r="27" ht="22" customHeight="1">
      <c r="A27" s="3"/>
      <c r="B27" s="7" t="str">
        <v>Close each review with a decision: maintain the commitment, change its scope or timing, resolve a dependency, or stop the work. Update Commitments after the decision.</v>
      </c>
      <c r="C27" s="7"/>
      <c r="D27" s="7"/>
      <c r="E27" s="7"/>
      <c r="F27" s="7"/>
      <c r="G27" s="7"/>
    </row>
    <row r="28" ht="22" customHeight="1">
      <c r="A28" s="3"/>
      <c r="B28" s="7"/>
      <c r="C28" s="7"/>
      <c r="D28" s="7"/>
      <c r="E28" s="7"/>
      <c r="F28" s="7"/>
      <c r="G28" s="7"/>
    </row>
    <row r="29" ht="22" customHeight="1">
      <c r="A29" s="3"/>
      <c r="B29" s="7"/>
      <c r="C29" s="7"/>
      <c r="D29" s="7"/>
      <c r="E29" s="7"/>
      <c r="F29" s="7"/>
      <c r="G29" s="7"/>
    </row>
    <row r="30" ht="22" customHeight="1">
      <c r="A30" s="3"/>
      <c r="B30" s="3"/>
      <c r="C30" s="3"/>
      <c r="D30" s="3"/>
      <c r="E30" s="3"/>
      <c r="F30" s="3"/>
      <c r="G30" s="3"/>
    </row>
    <row r="31" ht="22" customHeight="1">
      <c r="A31" s="3"/>
      <c r="B31" s="53" t="str">
        <v>© MT BYTES</v>
      </c>
      <c r="C31" s="53"/>
      <c r="D31" s="53"/>
      <c r="E31" s="53"/>
      <c r="F31" s="53"/>
      <c r="G31" s="53"/>
    </row>
  </sheetData>
  <sheetProtection sheet="1" objects="1" scenarios="1" formatCells="1" formatColumns="1" formatRows="1" insertColumns="1" insertRows="1" deleteColumns="1" deleteRows="1" sort="1" autoFilter="0" selectLockedCells="0" selectUnlockedCells="0"/>
  <mergeCells>
    <mergeCell ref="B5:G6"/>
    <mergeCell ref="B7:G8"/>
    <mergeCell ref="B27:G29"/>
    <mergeCell ref="B31:G31"/>
  </mergeCells>
  <dataValidations count="1">
    <dataValidation type="whole" errorStyle="stop" operator="between" showErrorMessage="1" errorTitle="Check this number" error="Enter a whole number from 1 to 2958465." sqref="C12:C24">
      <formula1>1</formula1>
      <formula2>2958465</formula2>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0e28ca4048964f33"/>
  <tableParts count="1">
    <tablePart r:id="R40f32b0fa9bd4fb4"/>
  </tableParts>
</worksheet>
</file>