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b9fd9a0694566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view" sheetId="1" r:id="R98ef8b3bb53045f1"/>
    <sheet name="Opportunities" sheetId="2" r:id="R2e9f15b0ee5f40f9"/>
    <sheet name="Costs" sheetId="3" r:id="Rf15c67a3f3304745"/>
    <sheet name="Verification" sheetId="4" r:id="R64d18e4ddf9e4379"/>
  </sheets>
  <definedNames>
    <definedName name="_xlnm.Print_Area" localSheetId="0">'Review'!B1:M43</definedName>
    <definedName name="_xlnm.Print_Area" localSheetId="1">'Opportunities'!B1:M31</definedName>
    <definedName name="_xlnm.Print_Titles" localSheetId="1">'Opportunities'!$11:$11</definedName>
    <definedName name="_xlnm.Print_Area" localSheetId="2">'Costs'!B1:I33</definedName>
    <definedName name="_xlnm.Print_Titles" localSheetId="2">'Costs'!$11:$11</definedName>
    <definedName name="_xlnm.Print_Area" localSheetId="3">'Verification'!B1:J29</definedName>
    <definedName name="_xlnm.Print_Titles" localSheetId="3">'Verification'!$11:$11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#,##0.00;(#,##0.00);0.00"/>
    <numFmt numFmtId="201" formatCode="0.0"/>
    <numFmt numFmtId="202" formatCode="dd mmm yyyy"/>
  </numFmts>
  <fonts count="11">
    <font>
      <sz val="11"/>
      <name val="Carlito"/>
    </font>
    <font>
      <sz val="10"/>
      <color rgb="FF18181B"/>
      <name val="Inter"/>
    </font>
    <font>
      <b/>
      <sz val="22"/>
      <color rgb="FF18181B"/>
      <name val="Inter"/>
    </font>
    <font>
      <sz val="10"/>
      <color rgb="FF62626B"/>
      <name val="Inter"/>
    </font>
    <font>
      <b/>
      <sz val="18"/>
      <color rgb="FF18181B"/>
      <name val="Inter"/>
    </font>
    <font>
      <b/>
      <sz val="10"/>
      <color rgb="FFFFFFFF"/>
      <name val="Inter"/>
    </font>
    <font>
      <b/>
      <sz val="10"/>
      <color rgb="FF233DFF"/>
      <name val="Inter"/>
    </font>
    <font>
      <b/>
      <sz val="9"/>
      <color rgb="FF62626B"/>
      <name val="Inter"/>
    </font>
    <font>
      <sz val="12"/>
      <color rgb="FF18181B"/>
      <name val="Inter"/>
    </font>
    <font>
      <b/>
      <sz val="17"/>
      <color rgb="FF18181B"/>
      <name val="Inter"/>
    </font>
    <font>
      <sz val="8"/>
      <color rgb="FF62626B"/>
      <name val="Inte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8181B"/>
      </patternFill>
    </fill>
    <fill>
      <patternFill patternType="solid">
        <fgColor rgb="FFF4F5F7"/>
      </patternFill>
    </fill>
  </fills>
  <borders count="10">
    <border/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bottom style="thin">
        <color rgb="FFDDE0E6"/>
      </bottom>
    </border>
    <border>
      <top style="thin">
        <color rgb="FFDDE0E6"/>
      </top>
      <bottom style="thin">
        <color rgb="FFDDE0E6"/>
      </bottom>
    </border>
    <border>
      <top style="thin">
        <color rgb="FFDDE0E6"/>
      </top>
    </border>
    <border>
      <top style="thin">
        <color rgb="FFDDE0E6"/>
      </top>
      <bottom style="thin">
        <color rgb="FFA7ADBA"/>
      </bottom>
    </border>
    <border>
      <bottom style="thin">
        <color rgb="FF233DFF"/>
      </bottom>
    </border>
    <border>
      <bottom style="thin">
        <color rgb="FFA7ADBA"/>
      </bottom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/>
    </xf>
    <xf numFmtId="0" fontId="5" fillId="3" borderId="3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 wrapText="1"/>
    </xf>
    <xf numFmtId="0" fontId="5" fillId="3" borderId="2" xfId="0" applyNumberFormat="1" applyFont="1" applyFill="1" applyBorder="1" applyAlignment="1">
      <alignment vertical="center" wrapText="1"/>
    </xf>
    <xf numFmtId="0" fontId="5" fillId="3" borderId="3" xfId="0" applyNumberFormat="1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vertical="center"/>
    </xf>
    <xf numFmtId="0" fontId="1" fillId="2" borderId="5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vertical="center" wrapText="1"/>
    </xf>
    <xf numFmtId="0" fontId="1" fillId="2" borderId="7" xfId="0" applyNumberFormat="1" applyFont="1" applyFill="1" applyBorder="1" applyAlignment="1">
      <alignment vertical="center" wrapText="1"/>
    </xf>
    <xf numFmtId="0" fontId="1" fillId="4" borderId="4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vertical="center" wrapText="1"/>
    </xf>
    <xf numFmtId="0" fontId="1" fillId="4" borderId="6" xfId="0" applyNumberFormat="1" applyFont="1" applyFill="1" applyBorder="1" applyAlignment="1">
      <alignment vertical="center" wrapText="1"/>
    </xf>
    <xf numFmtId="200" fontId="1" fillId="4" borderId="4" xfId="0" applyNumberFormat="1" applyFont="1" applyFill="1" applyBorder="1" applyAlignment="1">
      <alignment vertical="center" wrapText="1"/>
    </xf>
    <xf numFmtId="200" fontId="1" fillId="4" borderId="5" xfId="0" applyNumberFormat="1" applyFont="1" applyFill="1" applyBorder="1" applyAlignment="1">
      <alignment vertical="center" wrapText="1"/>
    </xf>
    <xf numFmtId="200" fontId="1" fillId="4" borderId="6" xfId="0" applyNumberFormat="1" applyFont="1" applyFill="1" applyBorder="1" applyAlignment="1">
      <alignment vertical="center" wrapText="1"/>
    </xf>
    <xf numFmtId="200" fontId="1" fillId="2" borderId="4" xfId="0" applyNumberFormat="1" applyFont="1" applyFill="1" applyBorder="1" applyAlignment="1">
      <alignment vertical="center" wrapText="1"/>
    </xf>
    <xf numFmtId="200" fontId="1" fillId="2" borderId="5" xfId="0" applyNumberFormat="1" applyFont="1" applyFill="1" applyBorder="1" applyAlignment="1">
      <alignment vertical="center" wrapText="1"/>
    </xf>
    <xf numFmtId="200" fontId="1" fillId="2" borderId="7" xfId="0" applyNumberFormat="1" applyFont="1" applyFill="1" applyBorder="1" applyAlignment="1">
      <alignment vertical="center" wrapText="1"/>
    </xf>
    <xf numFmtId="201" fontId="1" fillId="4" borderId="4" xfId="0" applyNumberFormat="1" applyFont="1" applyFill="1" applyBorder="1" applyAlignment="1">
      <alignment vertical="center" wrapText="1"/>
    </xf>
    <xf numFmtId="201" fontId="1" fillId="4" borderId="5" xfId="0" applyNumberFormat="1" applyFont="1" applyFill="1" applyBorder="1" applyAlignment="1">
      <alignment vertical="center" wrapText="1"/>
    </xf>
    <xf numFmtId="201" fontId="1" fillId="4" borderId="6" xfId="0" applyNumberFormat="1" applyFont="1" applyFill="1" applyBorder="1" applyAlignment="1">
      <alignment vertical="center" wrapText="1"/>
    </xf>
    <xf numFmtId="202" fontId="1" fillId="2" borderId="4" xfId="0" applyNumberFormat="1" applyFont="1" applyFill="1" applyBorder="1" applyAlignment="1">
      <alignment vertical="center" wrapText="1"/>
    </xf>
    <xf numFmtId="202" fontId="1" fillId="2" borderId="5" xfId="0" applyNumberFormat="1" applyFont="1" applyFill="1" applyBorder="1" applyAlignment="1">
      <alignment vertical="center" wrapText="1"/>
    </xf>
    <xf numFmtId="202" fontId="1" fillId="2" borderId="7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 wrapText="1"/>
    </xf>
    <xf numFmtId="0" fontId="6" fillId="2" borderId="8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1" fillId="2" borderId="9" xfId="0" applyNumberFormat="1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vertical="center"/>
    </xf>
    <xf numFmtId="0" fontId="8" fillId="2" borderId="9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200" fontId="1" fillId="2" borderId="9" xfId="0" applyNumberFormat="1" applyFont="1" applyFill="1" applyBorder="1" applyAlignment="1">
      <alignment vertical="center"/>
    </xf>
    <xf numFmtId="200" fontId="8" fillId="2" borderId="0" xfId="0" applyNumberFormat="1" applyFont="1" applyFill="1" applyBorder="1" applyAlignment="1">
      <alignment vertical="center"/>
    </xf>
    <xf numFmtId="200" fontId="8" fillId="2" borderId="9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9" fillId="4" borderId="0" xfId="0" applyNumberFormat="1" applyFont="1" applyFill="1" applyBorder="1" applyAlignment="1">
      <alignment vertical="center"/>
    </xf>
    <xf numFmtId="200" fontId="9" fillId="4" borderId="0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/>
    </xf>
    <xf numFmtId="0" fontId="10" fillId="2" borderId="0" xfId="0" applyNumberFormat="1" applyFont="1" applyFill="1" applyBorder="1" applyAlignment="1">
      <alignment vertical="center" wrapText="1"/>
    </xf>
    <xf numFmtId="0" fontId="8" fillId="2" borderId="0" xfId="0" applyNumberFormat="1" applyFont="1" applyFill="1" applyBorder="1" applyAlignment="1" applyProtection="1">
      <alignment vertical="center"/>
      <protection locked="0" hidden="0"/>
    </xf>
    <xf numFmtId="0" fontId="8" fillId="2" borderId="9" xfId="0" applyNumberFormat="1" applyFont="1" applyFill="1" applyBorder="1" applyAlignment="1" applyProtection="1">
      <alignment vertical="center"/>
      <protection locked="0" hidden="0"/>
    </xf>
    <xf numFmtId="200" fontId="8" fillId="2" borderId="0" xfId="0" applyNumberFormat="1" applyFont="1" applyFill="1" applyBorder="1" applyAlignment="1" applyProtection="1">
      <alignment vertical="center"/>
      <protection locked="0" hidden="0"/>
    </xf>
    <xf numFmtId="200" fontId="8" fillId="2" borderId="9" xfId="0" applyNumberFormat="1" applyFont="1" applyFill="1" applyBorder="1" applyAlignment="1" applyProtection="1">
      <alignment vertical="center"/>
      <protection locked="0" hidden="0"/>
    </xf>
    <xf numFmtId="0" fontId="1" fillId="2" borderId="4" xfId="0" applyNumberFormat="1" applyFont="1" applyFill="1" applyBorder="1" applyAlignment="1" applyProtection="1">
      <alignment vertical="center" wrapText="1"/>
      <protection locked="0" hidden="0"/>
    </xf>
    <xf numFmtId="0" fontId="1" fillId="2" borderId="5" xfId="0" applyNumberFormat="1" applyFont="1" applyFill="1" applyBorder="1" applyAlignment="1" applyProtection="1">
      <alignment vertical="center" wrapText="1"/>
      <protection locked="0" hidden="0"/>
    </xf>
    <xf numFmtId="0" fontId="1" fillId="2" borderId="7" xfId="0" applyNumberFormat="1" applyFont="1" applyFill="1" applyBorder="1" applyAlignment="1" applyProtection="1">
      <alignment vertical="center" wrapText="1"/>
      <protection locked="0" hidden="0"/>
    </xf>
    <xf numFmtId="200" fontId="1" fillId="2" borderId="4" xfId="0" applyNumberFormat="1" applyFont="1" applyFill="1" applyBorder="1" applyAlignment="1" applyProtection="1">
      <alignment vertical="center" wrapText="1"/>
      <protection locked="0" hidden="0"/>
    </xf>
    <xf numFmtId="200" fontId="1" fillId="2" borderId="5" xfId="0" applyNumberFormat="1" applyFont="1" applyFill="1" applyBorder="1" applyAlignment="1" applyProtection="1">
      <alignment vertical="center" wrapText="1"/>
      <protection locked="0" hidden="0"/>
    </xf>
    <xf numFmtId="200" fontId="1" fillId="2" borderId="7" xfId="0" applyNumberFormat="1" applyFont="1" applyFill="1" applyBorder="1" applyAlignment="1" applyProtection="1">
      <alignment vertical="center" wrapText="1"/>
      <protection locked="0" hidden="0"/>
    </xf>
    <xf numFmtId="202" fontId="1" fillId="2" borderId="4" xfId="0" applyNumberFormat="1" applyFont="1" applyFill="1" applyBorder="1" applyAlignment="1" applyProtection="1">
      <alignment vertical="center" wrapText="1"/>
      <protection locked="0" hidden="0"/>
    </xf>
    <xf numFmtId="202" fontId="1" fillId="2" borderId="5" xfId="0" applyNumberFormat="1" applyFont="1" applyFill="1" applyBorder="1" applyAlignment="1" applyProtection="1">
      <alignment vertical="center" wrapText="1"/>
      <protection locked="0" hidden="0"/>
    </xf>
    <xf numFmtId="202" fontId="1" fillId="2" borderId="7" xfId="0" applyNumberFormat="1" applyFont="1" applyFill="1" applyBorder="1" applyAlignment="1" applyProtection="1">
      <alignment vertical="center" wrapText="1"/>
      <protection locked="0" hidden="0"/>
    </xf>
  </cellXfs>
  <cellStyles count="1">
    <cellStyle name="Normal" xfId="0"/>
  </cellStyles>
  <dxfs count="3">
    <dxf>
      <font>
        <b/>
        <color rgb="FF9C2D20"/>
      </font>
      <fill>
        <patternFill patternType="solid">
          <bgColor rgb="FFFFF0ED"/>
        </patternFill>
      </fill>
    </dxf>
    <dxf>
      <font>
        <b/>
        <color rgb="FF9C2D20"/>
      </font>
      <fill>
        <patternFill patternType="solid">
          <bgColor rgb="FFFFF0ED"/>
        </patternFill>
      </fill>
    </dxf>
    <dxf>
      <font>
        <b/>
        <color rgb="FF9C2D20"/>
      </font>
      <fill>
        <patternFill patternType="solid">
          <bgColor rgb="FFFFF0ED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006569f7e415e" /><Relationship Type="http://schemas.openxmlformats.org/officeDocument/2006/relationships/theme" Target="/xl/theme/theme1.xml" Id="Ra32ef4de58504a74" /><Relationship Type="http://schemas.openxmlformats.org/officeDocument/2006/relationships/sharedStrings" Target="/xl/sharedStrings.xml" Id="R5ff90d7842854263" /><Relationship Type="http://schemas.openxmlformats.org/officeDocument/2006/relationships/worksheet" Target="/xl/worksheets/sheet1.xml" Id="R98ef8b3bb53045f1" /><Relationship Type="http://schemas.openxmlformats.org/officeDocument/2006/relationships/worksheet" Target="/xl/worksheets/sheet2.xml" Id="R2e9f15b0ee5f40f9" /><Relationship Type="http://schemas.openxmlformats.org/officeDocument/2006/relationships/worksheet" Target="/xl/worksheets/sheet3.xml" Id="Rf15c67a3f3304745" /><Relationship Type="http://schemas.openxmlformats.org/officeDocument/2006/relationships/worksheet" Target="/xl/worksheets/sheet4.xml" Id="R64d18e4ddf9e437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67a8d8d570845e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c2d313a2fc4c4c8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847bbea5c6849a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c4d85a49babe4c07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b074de6c-bd8e-4ecc-8730-c879ec1877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67a8d8d570845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de947c4f-3c9a-41c9-b77c-532f881884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2d313a2fc4c4c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75bfb0b4-a59a-4b64-8ad3-c1333c1163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47bbea5c6849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428625"/>
    <xdr:pic>
      <xdr:nvPicPr>
        <xdr:cNvPr id="1" name="38c53f23-7493-46c8-a150-b7771d88e6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d85a49babe4c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2" name="TOpportunities1661592" displayName="TOpportunities1661592" ref="B11:M21" headerRowCount="1" totalsRowCount="0" totalsRowShown="0">
  <x:autoFilter ref="B11:M21"/>
  <x:tableColumns count="12">
    <x:tableColumn id="1" name="Opportunity ID"/>
    <x:tableColumn id="2" name="Cost ID"/>
    <x:tableColumn id="3" name="Proposed change"/>
    <x:tableColumn id="4" name="Selected?"/>
    <x:tableColumn id="5" name="Overlap group"/>
    <x:tableColumn id="6" name="Baseline / month"/>
    <x:tableColumn id="7" name="Future / month"/>
    <x:tableColumn id="8" name="Extra recurring / month"/>
    <x:tableColumn id="9" name="One-time cost"/>
    <x:tableColumn id="10" name="Net saving / month"/>
    <x:tableColumn id="11" name="Payback months"/>
    <x:tableColumn id="12" name="Review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1" name="TCosts4861188" displayName="TCosts4861188" ref="B11:I25" headerRowCount="1" totalsRowCount="0" totalsRowShown="0">
  <x:autoFilter ref="B11:I25"/>
  <x:tableColumns count="8">
    <x:tableColumn id="1" name="Cost ID"/>
    <x:tableColumn id="2" name="Workload or service"/>
    <x:tableColumn id="3" name="Owner"/>
    <x:tableColumn id="4" name="Type"/>
    <x:tableColumn id="5" name="Amount"/>
    <x:tableColumn id="6" name="Net monthly cost"/>
    <x:tableColumn id="7" name="Bill evidence and allocation"/>
    <x:tableColumn id="8" name="Review"/>
  </x:tableColumns>
  <x:tableStyleInfo name="TableStyleMedium2" showFirstColumn="0" showLastColumn="0" showRowStripes="0" showColumnStripes="0"/>
</x:table>
</file>

<file path=xl/tables/table3.xml><?xml version="1.0" encoding="utf-8"?>
<x:table xmlns:x="http://schemas.openxmlformats.org/spreadsheetml/2006/main" id="3" name="TVerification5263811" displayName="TVerification5263811" ref="B11:J21" headerRowCount="1" totalsRowCount="0" totalsRowShown="0">
  <x:autoFilter ref="B11:J21"/>
  <x:tableColumns count="9">
    <x:tableColumn id="1" name="Opportunity ID"/>
    <x:tableColumn id="2" name="Owner"/>
    <x:tableColumn id="3" name="Review date"/>
    <x:tableColumn id="4" name="Before / month"/>
    <x:tableColumn id="5" name="Observed / month"/>
    <x:tableColumn id="6" name="Observed change"/>
    <x:tableColumn id="7" name="Comparable demand and scope"/>
    <x:tableColumn id="8" name="Service evidence and acceptance"/>
    <x:tableColumn id="9" name="Review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4ec273a95d7451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865ecf7c23124d69" /><Relationship Type="http://schemas.openxmlformats.org/officeDocument/2006/relationships/table" Target="/xl/tables/table1.xml" Id="R46b8bf4e471149b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2a33c50770c4520" /><Relationship Type="http://schemas.openxmlformats.org/officeDocument/2006/relationships/table" Target="/xl/tables/table2.xml" Id="R9812e620d8ed49e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b0aef28599044759" /><Relationship Type="http://schemas.openxmlformats.org/officeDocument/2006/relationships/table" Target="/xl/tables/table3.xml" Id="R751fdd43d8f54651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33DFF"/>
    <pageSetUpPr fitToPage="1"/>
  </sheetPr>
  <sheetViews>
    <sheetView showGridLines="0" workbookViewId="0"/>
  </sheetViews>
  <sheetFormatPr defaultRowHeight="15"/>
  <cols>
    <col min="1" max="1" width="3" hidden="0" customWidth="1"/>
    <col min="2" max="2" width="10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22" customHeight="1">
      <c r="A5" s="3"/>
      <c r="B5" s="5" t="str">
        <v>Cloud cost review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2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0" customHeight="1">
      <c r="A7" s="3"/>
      <c r="B7" s="7" t="str">
        <v>Reconcile the cost base, compare selected changes and verify the observed result.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22" customHeight="1">
      <c r="A10" s="3"/>
      <c r="B10" s="45" t="str">
        <v>COST BOUNDARY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ht="22" customHeight="1">
      <c r="A11" s="3"/>
      <c r="B11" s="47" t="str">
        <v>Account, environment and scope</v>
      </c>
      <c r="C11" s="47"/>
      <c r="D11" s="47"/>
      <c r="E11" s="47"/>
      <c r="F11" s="47"/>
      <c r="G11" s="47" t="str">
        <v>Review owner</v>
      </c>
      <c r="H11" s="47"/>
      <c r="I11" s="47"/>
      <c r="J11" s="47"/>
      <c r="K11" s="47" t="str">
        <v>Currency code</v>
      </c>
      <c r="L11" s="47"/>
      <c r="M11" s="47"/>
    </row>
    <row r="12" ht="22" customHeight="1">
      <c r="A12" s="3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ht="22" customHeight="1">
      <c r="A13" s="3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</row>
    <row r="14" ht="22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ht="22" customHeight="1">
      <c r="A15" s="3"/>
      <c r="B15" s="47" t="str">
        <v>Billing month</v>
      </c>
      <c r="C15" s="47"/>
      <c r="D15" s="47"/>
      <c r="E15" s="47"/>
      <c r="F15" s="47" t="str">
        <v>Invoice control</v>
      </c>
      <c r="G15" s="47"/>
      <c r="H15" s="47"/>
      <c r="I15" s="47"/>
      <c r="J15" s="47" t="str">
        <v>Tax and allocation basis</v>
      </c>
      <c r="K15" s="47"/>
      <c r="L15" s="47"/>
      <c r="M15" s="47"/>
    </row>
    <row r="16" ht="22" customHeight="1">
      <c r="A16" s="3"/>
      <c r="B16" s="60"/>
      <c r="C16" s="60"/>
      <c r="D16" s="60"/>
      <c r="E16" s="60"/>
      <c r="F16" s="62"/>
      <c r="G16" s="62"/>
      <c r="H16" s="62"/>
      <c r="I16" s="62"/>
      <c r="J16" s="60"/>
      <c r="K16" s="60"/>
      <c r="L16" s="60"/>
      <c r="M16" s="60"/>
    </row>
    <row r="17" ht="22" customHeight="1">
      <c r="A17" s="3"/>
      <c r="B17" s="61"/>
      <c r="C17" s="61"/>
      <c r="D17" s="61"/>
      <c r="E17" s="61"/>
      <c r="F17" s="63"/>
      <c r="G17" s="63"/>
      <c r="H17" s="63"/>
      <c r="I17" s="63"/>
      <c r="J17" s="61"/>
      <c r="K17" s="61"/>
      <c r="L17" s="61"/>
      <c r="M17" s="61"/>
    </row>
    <row r="18" ht="22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ht="22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ht="22" customHeight="1">
      <c r="A20" s="3"/>
      <c r="B20" s="45" t="str">
        <v>COST AND OPPORTUNITY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ht="22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22" customHeight="1">
      <c r="A22" s="3"/>
      <c r="B22" s="47" t="str">
        <v>Recorded monthly cost</v>
      </c>
      <c r="C22" s="47"/>
      <c r="D22" s="47"/>
      <c r="E22" s="47"/>
      <c r="F22" s="47" t="str">
        <v>Invoice difference</v>
      </c>
      <c r="G22" s="47"/>
      <c r="H22" s="47"/>
      <c r="I22" s="47"/>
      <c r="J22" s="47" t="str">
        <v>Selected saving / month</v>
      </c>
      <c r="K22" s="47"/>
      <c r="L22" s="47"/>
      <c r="M22" s="47"/>
    </row>
    <row r="23" ht="22" customHeight="1">
      <c r="A23" s="3"/>
      <c r="B23" s="57" t="str">
        <f>IF(COUNTA(Costs!C12:C25)=0,"",IF(COUNTIFS(Costs!I12:I25,"&lt;&gt;",Costs!I12:I25,"&lt;&gt;Ready")&gt;0,"Review Costs",SUM(Costs!G12:G25)))</f>
      </c>
      <c r="C23" s="57"/>
      <c r="D23" s="57"/>
      <c r="E23" s="57"/>
      <c r="F23" s="57" t="str">
        <f>IF(AND(ISNUMBER(B23),ISNUMBER(F16)),B23-F16,"")</f>
      </c>
      <c r="G23" s="57"/>
      <c r="H23" s="57"/>
      <c r="I23" s="57"/>
      <c r="J23" s="57" t="str">
        <f>IF(COUNTIFS(Opportunities!E12:E21,"Yes")=0,"",IF(COUNTIFS(Opportunities!E12:E21,"Yes",Opportunities!M12:M21,"Ready")&lt;&gt;COUNTIFS(Opportunities!E12:E21,"Yes"),"Review changes",SUMIFS(Opportunities!K12:K21,Opportunities!E12:E21,"Yes")))</f>
      </c>
      <c r="K23" s="57"/>
      <c r="L23" s="57"/>
      <c r="M23" s="57"/>
    </row>
    <row r="24" ht="22" customHeight="1">
      <c r="A24" s="3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ht="22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22" customHeight="1">
      <c r="A26" s="3"/>
      <c r="B26" s="7" t="str">
        <v>Invoice difference must be explained before using the cost base. The selected saving is an estimate from Opportunities; Verification holds measured outcomes after implementation.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ht="22" customHeight="1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ht="22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22" customHeight="1">
      <c r="A29" s="3"/>
      <c r="B29" s="45" t="str">
        <v>DECISION TO MAKE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ht="2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22" customHeight="1">
      <c r="A31" s="3"/>
      <c r="B31" s="47" t="str">
        <v>Approved changes and owner</v>
      </c>
      <c r="C31" s="47"/>
      <c r="D31" s="47"/>
      <c r="E31" s="47"/>
      <c r="F31" s="47"/>
      <c r="G31" s="47" t="str">
        <v>Conditions, return path and review date</v>
      </c>
      <c r="H31" s="47"/>
      <c r="I31" s="47"/>
      <c r="J31" s="47"/>
      <c r="K31" s="47"/>
      <c r="L31" s="47"/>
      <c r="M31" s="47"/>
    </row>
    <row r="32" ht="22" customHeight="1">
      <c r="A32" s="3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ht="22" customHeight="1">
      <c r="A33" s="3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ht="22" customHeight="1">
      <c r="A34" s="3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</row>
    <row r="35" ht="22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ht="22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22" customHeight="1">
      <c r="A37" s="3"/>
      <c r="B37" s="7" t="str">
        <v>Complete Costs and reconcile the invoice. Model alternatives in Opportunities, keeping overlapping claims separate. Approve a change only after its operational acceptance and return path are clear, then record comparable cost and service evidence in Verification.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ht="22" customHeight="1">
      <c r="A38" s="3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ht="22" customHeight="1">
      <c r="A39" s="3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ht="22" customHeight="1">
      <c r="A40" s="3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ht="22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ht="22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ht="22" customHeight="1">
      <c r="A43" s="3"/>
      <c r="B43" s="59" t="str">
        <v>© MT BYTES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M6"/>
    <mergeCell ref="B7:M8"/>
    <mergeCell ref="B10:M10"/>
    <mergeCell ref="B11:F11"/>
    <mergeCell ref="B12:F13"/>
    <mergeCell ref="G11:J11"/>
    <mergeCell ref="G12:J13"/>
    <mergeCell ref="K11:M11"/>
    <mergeCell ref="K12:M13"/>
    <mergeCell ref="B15:E15"/>
    <mergeCell ref="B16:E17"/>
    <mergeCell ref="F15:I15"/>
    <mergeCell ref="F16:I17"/>
    <mergeCell ref="J15:M15"/>
    <mergeCell ref="J16:M17"/>
    <mergeCell ref="B20:M20"/>
    <mergeCell ref="B22:E22"/>
    <mergeCell ref="B23:E24"/>
    <mergeCell ref="F22:I22"/>
    <mergeCell ref="F23:I24"/>
    <mergeCell ref="J22:M22"/>
    <mergeCell ref="J23:M24"/>
    <mergeCell ref="B26:M27"/>
    <mergeCell ref="B29:M29"/>
    <mergeCell ref="B31:F31"/>
    <mergeCell ref="B32:F34"/>
    <mergeCell ref="G31:M31"/>
    <mergeCell ref="G32:M34"/>
    <mergeCell ref="B37:M40"/>
    <mergeCell ref="B43:M43"/>
  </mergeCells>
  <dataValidations count="1">
    <dataValidation type="decimal" errorStyle="stop" operator="between" showErrorMessage="1" errorTitle="Check this number" error="Enter a number from -1000000000 to 1000000000." sqref="F16">
      <formula1>-1000000000</formula1>
      <formula2>1000000000</formula2>
    </dataValidation>
  </dataValidations>
  <pageMargins left="0.30" right="0.30" top="0.45" bottom="0.45" header="0.15" footer="0.20"/>
  <pageSetup paperSize="8" orientation="portrait" fitToWidth="1" fitToHeight="1" useFirstPageNumber="0"/>
  <headerFooter>
    <oddFooter>&amp;R&amp;"Inter,Regular"&amp;8Page &amp;P of &amp;N</oddFooter>
  </headerFooter>
  <drawing r:id="R24ec273a95d7451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8181B"/>
    <pageSetUpPr fitToPage="1"/>
  </sheetPr>
  <sheetViews>
    <sheetView showGridLines="0" workbookViewId="0">
      <pane xSplit="2" ySplit="11" topLeftCell="C12" activePane="bottomRight" state="frozen"/>
    </sheetView>
  </sheetViews>
  <sheetFormatPr defaultRowHeight="15"/>
  <cols>
    <col min="1" max="1" width="3" hidden="0" customWidth="1"/>
    <col min="2" max="2" width="14" hidden="0" customWidth="1"/>
    <col min="3" max="3" width="12" hidden="0" customWidth="1"/>
    <col min="4" max="4" width="34" hidden="0" customWidth="1"/>
    <col min="5" max="5" width="13" hidden="0" customWidth="1"/>
    <col min="6" max="6" width="18" hidden="0" customWidth="1"/>
    <col min="7" max="7" width="18" hidden="0" customWidth="1"/>
    <col min="8" max="8" width="18" hidden="0" customWidth="1"/>
    <col min="9" max="9" width="19" hidden="0" customWidth="1"/>
    <col min="10" max="10" width="19" hidden="0" customWidth="1"/>
    <col min="11" max="11" width="19" hidden="0" customWidth="1"/>
    <col min="12" max="12" width="17" hidden="0" customWidth="1"/>
    <col min="13" max="13" width="28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22" customHeight="1">
      <c r="A5" s="3"/>
      <c r="B5" s="9" t="str">
        <v>Evaluate the proposed changes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ht="22" customHeight="1">
      <c r="A6" s="3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ht="20" customHeight="1">
      <c r="A7" s="3"/>
      <c r="B7" s="7" t="str">
        <v>Model a comparable monthly run rate. Include recurring side effects and the cost of implementing the change.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2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ht="36" customHeight="1">
      <c r="A11" s="3"/>
      <c r="B11" s="18" t="str">
        <v>Opportunity ID</v>
      </c>
      <c r="C11" s="19" t="str">
        <v>Cost ID</v>
      </c>
      <c r="D11" s="19" t="str">
        <v>Proposed change</v>
      </c>
      <c r="E11" s="19" t="str">
        <v>Selected?</v>
      </c>
      <c r="F11" s="19" t="str">
        <v>Overlap group</v>
      </c>
      <c r="G11" s="19" t="str">
        <v>Baseline / month</v>
      </c>
      <c r="H11" s="19" t="str">
        <v>Future / month</v>
      </c>
      <c r="I11" s="19" t="str">
        <v>Extra recurring / month</v>
      </c>
      <c r="J11" s="19" t="str">
        <v>One-time cost</v>
      </c>
      <c r="K11" s="19" t="str">
        <v>Net saving / month</v>
      </c>
      <c r="L11" s="19" t="str">
        <v>Payback months</v>
      </c>
      <c r="M11" s="20" t="str">
        <v>Review</v>
      </c>
    </row>
    <row r="12" ht="35" customHeight="1">
      <c r="A12" s="3"/>
      <c r="B12" s="24" t="str">
        <v>O01</v>
      </c>
      <c r="C12" s="64"/>
      <c r="D12" s="64"/>
      <c r="E12" s="64"/>
      <c r="F12" s="64"/>
      <c r="G12" s="67"/>
      <c r="H12" s="67"/>
      <c r="I12" s="67"/>
      <c r="J12" s="67"/>
      <c r="K12" s="31" t="str">
        <f>IF(M12="Ready",G12-H12-I12,"")</f>
      </c>
      <c r="L12" s="37" t="str">
        <f>IF(M12="Ready",IF(K12&gt;0,J12/K12,"No positive saving"),"")</f>
      </c>
      <c r="M12" s="28" t="str">
        <f>IF(COUNTA(C12:J12)=0,"",IF(OR(D12="",AND(E12&lt;&gt;"Yes",E12&lt;&gt;"No")),"Complete change and selection",IF(E12="No","Not selected",IF(COUNTIFS(Costs!$B$12:$B$25,C12,Costs!$I$12:$I$25,"Ready")&lt;&gt;1,"Choose a complete Cost ID",IF(COUNT(G12:J12)&lt;&gt;4,"Enter all cost assumptions",IF(MIN(G12:J12)&lt;0,"Correct negative assumption",IF(AND(F12&lt;&gt;"",COUNTIFS($F$12:$F$21,F12,$E$12:$E$21,"Yes")&gt;1),"Resolve overlapping changes",IF(SUMIFS($G$12:$G$21,$C$12:$C$21,C12,$E$12:$E$21,"Yes")&gt;SUMIFS(Costs!$G$12:$G$25,Costs!$B$12:$B$25,C12),"Baseline exceeds cost base","Ready"))))))))</f>
      </c>
    </row>
    <row r="13" ht="35" customHeight="1">
      <c r="A13" s="3"/>
      <c r="B13" s="25" t="str">
        <v>O02</v>
      </c>
      <c r="C13" s="65"/>
      <c r="D13" s="65"/>
      <c r="E13" s="65"/>
      <c r="F13" s="65"/>
      <c r="G13" s="68"/>
      <c r="H13" s="68"/>
      <c r="I13" s="68"/>
      <c r="J13" s="68"/>
      <c r="K13" s="32" t="str">
        <f>IF(M13="Ready",G13-H13-I13,"")</f>
      </c>
      <c r="L13" s="38" t="str">
        <f>IF(M13="Ready",IF(K13&gt;0,J13/K13,"No positive saving"),"")</f>
      </c>
      <c r="M13" s="29" t="str">
        <f>IF(COUNTA(C13:J13)=0,"",IF(OR(D13="",AND(E13&lt;&gt;"Yes",E13&lt;&gt;"No")),"Complete change and selection",IF(E13="No","Not selected",IF(COUNTIFS(Costs!$B$12:$B$25,C13,Costs!$I$12:$I$25,"Ready")&lt;&gt;1,"Choose a complete Cost ID",IF(COUNT(G13:J13)&lt;&gt;4,"Enter all cost assumptions",IF(MIN(G13:J13)&lt;0,"Correct negative assumption",IF(AND(F13&lt;&gt;"",COUNTIFS($F$12:$F$21,F13,$E$12:$E$21,"Yes")&gt;1),"Resolve overlapping changes",IF(SUMIFS($G$12:$G$21,$C$12:$C$21,C13,$E$12:$E$21,"Yes")&gt;SUMIFS(Costs!$G$12:$G$25,Costs!$B$12:$B$25,C13),"Baseline exceeds cost base","Ready"))))))))</f>
      </c>
    </row>
    <row r="14" ht="35" customHeight="1">
      <c r="A14" s="3"/>
      <c r="B14" s="25" t="str">
        <v>O03</v>
      </c>
      <c r="C14" s="65"/>
      <c r="D14" s="65"/>
      <c r="E14" s="65"/>
      <c r="F14" s="65"/>
      <c r="G14" s="68"/>
      <c r="H14" s="68"/>
      <c r="I14" s="68"/>
      <c r="J14" s="68"/>
      <c r="K14" s="32" t="str">
        <f>IF(M14="Ready",G14-H14-I14,"")</f>
      </c>
      <c r="L14" s="38" t="str">
        <f>IF(M14="Ready",IF(K14&gt;0,J14/K14,"No positive saving"),"")</f>
      </c>
      <c r="M14" s="29" t="str">
        <f>IF(COUNTA(C14:J14)=0,"",IF(OR(D14="",AND(E14&lt;&gt;"Yes",E14&lt;&gt;"No")),"Complete change and selection",IF(E14="No","Not selected",IF(COUNTIFS(Costs!$B$12:$B$25,C14,Costs!$I$12:$I$25,"Ready")&lt;&gt;1,"Choose a complete Cost ID",IF(COUNT(G14:J14)&lt;&gt;4,"Enter all cost assumptions",IF(MIN(G14:J14)&lt;0,"Correct negative assumption",IF(AND(F14&lt;&gt;"",COUNTIFS($F$12:$F$21,F14,$E$12:$E$21,"Yes")&gt;1),"Resolve overlapping changes",IF(SUMIFS($G$12:$G$21,$C$12:$C$21,C14,$E$12:$E$21,"Yes")&gt;SUMIFS(Costs!$G$12:$G$25,Costs!$B$12:$B$25,C14),"Baseline exceeds cost base","Ready"))))))))</f>
      </c>
    </row>
    <row r="15" ht="35" customHeight="1">
      <c r="A15" s="3"/>
      <c r="B15" s="25" t="str">
        <v>O04</v>
      </c>
      <c r="C15" s="65"/>
      <c r="D15" s="65"/>
      <c r="E15" s="65"/>
      <c r="F15" s="65"/>
      <c r="G15" s="68"/>
      <c r="H15" s="68"/>
      <c r="I15" s="68"/>
      <c r="J15" s="68"/>
      <c r="K15" s="32" t="str">
        <f>IF(M15="Ready",G15-H15-I15,"")</f>
      </c>
      <c r="L15" s="38" t="str">
        <f>IF(M15="Ready",IF(K15&gt;0,J15/K15,"No positive saving"),"")</f>
      </c>
      <c r="M15" s="29" t="str">
        <f>IF(COUNTA(C15:J15)=0,"",IF(OR(D15="",AND(E15&lt;&gt;"Yes",E15&lt;&gt;"No")),"Complete change and selection",IF(E15="No","Not selected",IF(COUNTIFS(Costs!$B$12:$B$25,C15,Costs!$I$12:$I$25,"Ready")&lt;&gt;1,"Choose a complete Cost ID",IF(COUNT(G15:J15)&lt;&gt;4,"Enter all cost assumptions",IF(MIN(G15:J15)&lt;0,"Correct negative assumption",IF(AND(F15&lt;&gt;"",COUNTIFS($F$12:$F$21,F15,$E$12:$E$21,"Yes")&gt;1),"Resolve overlapping changes",IF(SUMIFS($G$12:$G$21,$C$12:$C$21,C15,$E$12:$E$21,"Yes")&gt;SUMIFS(Costs!$G$12:$G$25,Costs!$B$12:$B$25,C15),"Baseline exceeds cost base","Ready"))))))))</f>
      </c>
    </row>
    <row r="16" ht="35" customHeight="1">
      <c r="A16" s="3"/>
      <c r="B16" s="25" t="str">
        <v>O05</v>
      </c>
      <c r="C16" s="65"/>
      <c r="D16" s="65"/>
      <c r="E16" s="65"/>
      <c r="F16" s="65"/>
      <c r="G16" s="68"/>
      <c r="H16" s="68"/>
      <c r="I16" s="68"/>
      <c r="J16" s="68"/>
      <c r="K16" s="32" t="str">
        <f>IF(M16="Ready",G16-H16-I16,"")</f>
      </c>
      <c r="L16" s="38" t="str">
        <f>IF(M16="Ready",IF(K16&gt;0,J16/K16,"No positive saving"),"")</f>
      </c>
      <c r="M16" s="29" t="str">
        <f>IF(COUNTA(C16:J16)=0,"",IF(OR(D16="",AND(E16&lt;&gt;"Yes",E16&lt;&gt;"No")),"Complete change and selection",IF(E16="No","Not selected",IF(COUNTIFS(Costs!$B$12:$B$25,C16,Costs!$I$12:$I$25,"Ready")&lt;&gt;1,"Choose a complete Cost ID",IF(COUNT(G16:J16)&lt;&gt;4,"Enter all cost assumptions",IF(MIN(G16:J16)&lt;0,"Correct negative assumption",IF(AND(F16&lt;&gt;"",COUNTIFS($F$12:$F$21,F16,$E$12:$E$21,"Yes")&gt;1),"Resolve overlapping changes",IF(SUMIFS($G$12:$G$21,$C$12:$C$21,C16,$E$12:$E$21,"Yes")&gt;SUMIFS(Costs!$G$12:$G$25,Costs!$B$12:$B$25,C16),"Baseline exceeds cost base","Ready"))))))))</f>
      </c>
    </row>
    <row r="17" ht="35" customHeight="1">
      <c r="A17" s="3"/>
      <c r="B17" s="25" t="str">
        <v>O06</v>
      </c>
      <c r="C17" s="65"/>
      <c r="D17" s="65"/>
      <c r="E17" s="65"/>
      <c r="F17" s="65"/>
      <c r="G17" s="68"/>
      <c r="H17" s="68"/>
      <c r="I17" s="68"/>
      <c r="J17" s="68"/>
      <c r="K17" s="32" t="str">
        <f>IF(M17="Ready",G17-H17-I17,"")</f>
      </c>
      <c r="L17" s="38" t="str">
        <f>IF(M17="Ready",IF(K17&gt;0,J17/K17,"No positive saving"),"")</f>
      </c>
      <c r="M17" s="29" t="str">
        <f>IF(COUNTA(C17:J17)=0,"",IF(OR(D17="",AND(E17&lt;&gt;"Yes",E17&lt;&gt;"No")),"Complete change and selection",IF(E17="No","Not selected",IF(COUNTIFS(Costs!$B$12:$B$25,C17,Costs!$I$12:$I$25,"Ready")&lt;&gt;1,"Choose a complete Cost ID",IF(COUNT(G17:J17)&lt;&gt;4,"Enter all cost assumptions",IF(MIN(G17:J17)&lt;0,"Correct negative assumption",IF(AND(F17&lt;&gt;"",COUNTIFS($F$12:$F$21,F17,$E$12:$E$21,"Yes")&gt;1),"Resolve overlapping changes",IF(SUMIFS($G$12:$G$21,$C$12:$C$21,C17,$E$12:$E$21,"Yes")&gt;SUMIFS(Costs!$G$12:$G$25,Costs!$B$12:$B$25,C17),"Baseline exceeds cost base","Ready"))))))))</f>
      </c>
    </row>
    <row r="18" ht="35" customHeight="1">
      <c r="A18" s="3"/>
      <c r="B18" s="25" t="str">
        <v>O07</v>
      </c>
      <c r="C18" s="65"/>
      <c r="D18" s="65"/>
      <c r="E18" s="65"/>
      <c r="F18" s="65"/>
      <c r="G18" s="68"/>
      <c r="H18" s="68"/>
      <c r="I18" s="68"/>
      <c r="J18" s="68"/>
      <c r="K18" s="32" t="str">
        <f>IF(M18="Ready",G18-H18-I18,"")</f>
      </c>
      <c r="L18" s="38" t="str">
        <f>IF(M18="Ready",IF(K18&gt;0,J18/K18,"No positive saving"),"")</f>
      </c>
      <c r="M18" s="29" t="str">
        <f>IF(COUNTA(C18:J18)=0,"",IF(OR(D18="",AND(E18&lt;&gt;"Yes",E18&lt;&gt;"No")),"Complete change and selection",IF(E18="No","Not selected",IF(COUNTIFS(Costs!$B$12:$B$25,C18,Costs!$I$12:$I$25,"Ready")&lt;&gt;1,"Choose a complete Cost ID",IF(COUNT(G18:J18)&lt;&gt;4,"Enter all cost assumptions",IF(MIN(G18:J18)&lt;0,"Correct negative assumption",IF(AND(F18&lt;&gt;"",COUNTIFS($F$12:$F$21,F18,$E$12:$E$21,"Yes")&gt;1),"Resolve overlapping changes",IF(SUMIFS($G$12:$G$21,$C$12:$C$21,C18,$E$12:$E$21,"Yes")&gt;SUMIFS(Costs!$G$12:$G$25,Costs!$B$12:$B$25,C18),"Baseline exceeds cost base","Ready"))))))))</f>
      </c>
    </row>
    <row r="19" ht="35" customHeight="1">
      <c r="A19" s="3"/>
      <c r="B19" s="25" t="str">
        <v>O08</v>
      </c>
      <c r="C19" s="65"/>
      <c r="D19" s="65"/>
      <c r="E19" s="65"/>
      <c r="F19" s="65"/>
      <c r="G19" s="68"/>
      <c r="H19" s="68"/>
      <c r="I19" s="68"/>
      <c r="J19" s="68"/>
      <c r="K19" s="32" t="str">
        <f>IF(M19="Ready",G19-H19-I19,"")</f>
      </c>
      <c r="L19" s="38" t="str">
        <f>IF(M19="Ready",IF(K19&gt;0,J19/K19,"No positive saving"),"")</f>
      </c>
      <c r="M19" s="29" t="str">
        <f>IF(COUNTA(C19:J19)=0,"",IF(OR(D19="",AND(E19&lt;&gt;"Yes",E19&lt;&gt;"No")),"Complete change and selection",IF(E19="No","Not selected",IF(COUNTIFS(Costs!$B$12:$B$25,C19,Costs!$I$12:$I$25,"Ready")&lt;&gt;1,"Choose a complete Cost ID",IF(COUNT(G19:J19)&lt;&gt;4,"Enter all cost assumptions",IF(MIN(G19:J19)&lt;0,"Correct negative assumption",IF(AND(F19&lt;&gt;"",COUNTIFS($F$12:$F$21,F19,$E$12:$E$21,"Yes")&gt;1),"Resolve overlapping changes",IF(SUMIFS($G$12:$G$21,$C$12:$C$21,C19,$E$12:$E$21,"Yes")&gt;SUMIFS(Costs!$G$12:$G$25,Costs!$B$12:$B$25,C19),"Baseline exceeds cost base","Ready"))))))))</f>
      </c>
    </row>
    <row r="20" ht="35" customHeight="1">
      <c r="A20" s="3"/>
      <c r="B20" s="25" t="str">
        <v>O09</v>
      </c>
      <c r="C20" s="65"/>
      <c r="D20" s="65"/>
      <c r="E20" s="65"/>
      <c r="F20" s="65"/>
      <c r="G20" s="68"/>
      <c r="H20" s="68"/>
      <c r="I20" s="68"/>
      <c r="J20" s="68"/>
      <c r="K20" s="32" t="str">
        <f>IF(M20="Ready",G20-H20-I20,"")</f>
      </c>
      <c r="L20" s="38" t="str">
        <f>IF(M20="Ready",IF(K20&gt;0,J20/K20,"No positive saving"),"")</f>
      </c>
      <c r="M20" s="29" t="str">
        <f>IF(COUNTA(C20:J20)=0,"",IF(OR(D20="",AND(E20&lt;&gt;"Yes",E20&lt;&gt;"No")),"Complete change and selection",IF(E20="No","Not selected",IF(COUNTIFS(Costs!$B$12:$B$25,C20,Costs!$I$12:$I$25,"Ready")&lt;&gt;1,"Choose a complete Cost ID",IF(COUNT(G20:J20)&lt;&gt;4,"Enter all cost assumptions",IF(MIN(G20:J20)&lt;0,"Correct negative assumption",IF(AND(F20&lt;&gt;"",COUNTIFS($F$12:$F$21,F20,$E$12:$E$21,"Yes")&gt;1),"Resolve overlapping changes",IF(SUMIFS($G$12:$G$21,$C$12:$C$21,C20,$E$12:$E$21,"Yes")&gt;SUMIFS(Costs!$G$12:$G$25,Costs!$B$12:$B$25,C20),"Baseline exceeds cost base","Ready"))))))))</f>
      </c>
    </row>
    <row r="21" ht="35" customHeight="1">
      <c r="A21" s="3"/>
      <c r="B21" s="26" t="str">
        <v>O10</v>
      </c>
      <c r="C21" s="66"/>
      <c r="D21" s="66"/>
      <c r="E21" s="66"/>
      <c r="F21" s="66"/>
      <c r="G21" s="69"/>
      <c r="H21" s="69"/>
      <c r="I21" s="69"/>
      <c r="J21" s="69"/>
      <c r="K21" s="33" t="str">
        <f>IF(M21="Ready",G21-H21-I21,"")</f>
      </c>
      <c r="L21" s="39" t="str">
        <f>IF(M21="Ready",IF(K21&gt;0,J21/K21,"No positive saving"),"")</f>
      </c>
      <c r="M21" s="30" t="str">
        <f>IF(COUNTA(C21:J21)=0,"",IF(OR(D21="",AND(E21&lt;&gt;"Yes",E21&lt;&gt;"No")),"Complete change and selection",IF(E21="No","Not selected",IF(COUNTIFS(Costs!$B$12:$B$25,C21,Costs!$I$12:$I$25,"Ready")&lt;&gt;1,"Choose a complete Cost ID",IF(COUNT(G21:J21)&lt;&gt;4,"Enter all cost assumptions",IF(MIN(G21:J21)&lt;0,"Correct negative assumption",IF(AND(F21&lt;&gt;"",COUNTIFS($F$12:$F$21,F21,$E$12:$E$21,"Yes")&gt;1),"Resolve overlapping changes",IF(SUMIFS($G$12:$G$21,$C$12:$C$21,C21,$E$12:$E$21,"Yes")&gt;SUMIFS(Costs!$G$12:$G$25,Costs!$B$12:$B$25,C21),"Baseline exceeds cost base","Ready"))))))))</f>
      </c>
    </row>
    <row r="22" ht="22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ht="22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ht="22" customHeight="1">
      <c r="A24" s="3"/>
      <c r="B24" s="7" t="str">
        <v>Select one change per overlap group when proposals affect the same resource or commitment. Selected baselines for a Cost ID cannot exceed its recorded net cost. A smaller baseline may represent a defined share; retain that scope in Proposed change.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ht="22" customHeight="1">
      <c r="A25" s="3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22" customHeight="1">
      <c r="A26" s="3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ht="22" customHeight="1">
      <c r="A27" s="3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ht="22" customHeight="1">
      <c r="A28" s="3"/>
      <c r="B28" s="7" t="str">
        <v>Payback is one-time cost divided by positive monthly net saving. It excludes discounting and timing differences; use the actual implementation and billing schedule before commitment.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22" customHeight="1">
      <c r="A29" s="3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22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22" customHeight="1">
      <c r="A31" s="3"/>
      <c r="B31" s="59" t="str">
        <v>© MT BYTES</v>
      </c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M6"/>
    <mergeCell ref="B7:M8"/>
    <mergeCell ref="B24:M27"/>
    <mergeCell ref="B28:M29"/>
    <mergeCell ref="B31:M31"/>
  </mergeCells>
  <conditionalFormatting sqref="M12:M21">
    <cfRule type="containsText" dxfId="0" priority="1" operator="containsText" text="Resolve"/>
    <cfRule type="containsText" dxfId="1" priority="2" operator="containsText" text="exceeds"/>
    <cfRule type="containsText" dxfId="2" priority="3" operator="containsText" text="Correct"/>
  </conditionalFormatting>
  <dataValidations count="2">
    <dataValidation type="list" errorStyle="stop" showErrorMessage="1" errorTitle="Choose a listed value" error="Select a value from the list, or clear this field." sqref="E12:E21">
      <formula1>"Yes,No"</formula1>
    </dataValidation>
    <dataValidation type="decimal" errorStyle="stop" operator="between" showErrorMessage="1" errorTitle="Check this number" error="Enter a number from 0 to 1000000000." sqref="G12:J21">
      <formula1>0</formula1>
      <formula2>1000000000</formula2>
    </dataValidation>
  </dataValidations>
  <pageMargins left="0.30" right="0.30" top="0.45" bottom="0.45" header="0.15" footer="0.20"/>
  <pageSetup paperSize="8" orientation="landscape" fitToWidth="1" fitToHeight="1" useFirstPageNumber="0"/>
  <headerFooter>
    <oddFooter>&amp;R&amp;"Inter,Regular"&amp;8Page &amp;P of &amp;N</oddFooter>
  </headerFooter>
  <drawing r:id="R865ecf7c23124d69"/>
  <tableParts count="1">
    <tablePart r:id="R46b8bf4e471149b6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8181B"/>
    <pageSetUpPr fitToPage="1"/>
  </sheetPr>
  <sheetViews>
    <sheetView showGridLines="0" workbookViewId="0">
      <pane xSplit="2" ySplit="11" topLeftCell="C12" activePane="bottomRight" state="frozen"/>
    </sheetView>
  </sheetViews>
  <sheetFormatPr defaultRowHeight="15"/>
  <cols>
    <col min="1" max="1" width="3" hidden="0" customWidth="1"/>
    <col min="2" max="2" width="10" hidden="0" customWidth="1"/>
    <col min="3" max="3" width="35" hidden="0" customWidth="1"/>
    <col min="4" max="4" width="24" hidden="0" customWidth="1"/>
    <col min="5" max="5" width="16" hidden="0" customWidth="1"/>
    <col min="6" max="6" width="20" hidden="0" customWidth="1"/>
    <col min="7" max="7" width="20" hidden="0" customWidth="1"/>
    <col min="8" max="8" width="40" hidden="0" customWidth="1"/>
    <col min="9" max="9" width="25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</row>
    <row r="5" ht="22" customHeight="1">
      <c r="A5" s="3"/>
      <c r="B5" s="9" t="str">
        <v>Establish the cost base</v>
      </c>
      <c r="C5" s="9"/>
      <c r="D5" s="9"/>
      <c r="E5" s="9"/>
      <c r="F5" s="9"/>
      <c r="G5" s="9"/>
      <c r="H5" s="9"/>
      <c r="I5" s="9"/>
    </row>
    <row r="6" ht="22" customHeight="1">
      <c r="A6" s="3"/>
      <c r="B6" s="9"/>
      <c r="C6" s="9"/>
      <c r="D6" s="9"/>
      <c r="E6" s="9"/>
      <c r="F6" s="9"/>
      <c r="G6" s="9"/>
      <c r="H6" s="9"/>
      <c r="I6" s="9"/>
    </row>
    <row r="7" ht="20" customHeight="1">
      <c r="A7" s="3"/>
      <c r="B7" s="7" t="str">
        <v>Record the bill components for one billing month and currency. Enter credits as positive amounts with Type set to Credit.</v>
      </c>
      <c r="C7" s="7"/>
      <c r="D7" s="7"/>
      <c r="E7" s="7"/>
      <c r="F7" s="7"/>
      <c r="G7" s="7"/>
      <c r="H7" s="7"/>
      <c r="I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</row>
    <row r="10" ht="22" customHeight="1">
      <c r="A10" s="3"/>
      <c r="B10" s="3"/>
      <c r="C10" s="3"/>
      <c r="D10" s="3"/>
      <c r="E10" s="3"/>
      <c r="F10" s="3"/>
      <c r="G10" s="3"/>
      <c r="H10" s="3"/>
      <c r="I10" s="3"/>
    </row>
    <row r="11" ht="36" customHeight="1">
      <c r="A11" s="3"/>
      <c r="B11" s="18" t="str">
        <v>Cost ID</v>
      </c>
      <c r="C11" s="19" t="str">
        <v>Workload or service</v>
      </c>
      <c r="D11" s="19" t="str">
        <v>Owner</v>
      </c>
      <c r="E11" s="19" t="str">
        <v>Type</v>
      </c>
      <c r="F11" s="19" t="str">
        <v>Amount</v>
      </c>
      <c r="G11" s="19" t="str">
        <v>Net monthly cost</v>
      </c>
      <c r="H11" s="19" t="str">
        <v>Bill evidence and allocation</v>
      </c>
      <c r="I11" s="20" t="str">
        <v>Review</v>
      </c>
    </row>
    <row r="12" ht="35" customHeight="1">
      <c r="A12" s="3"/>
      <c r="B12" s="24" t="str">
        <v>C01</v>
      </c>
      <c r="C12" s="64"/>
      <c r="D12" s="64"/>
      <c r="E12" s="64"/>
      <c r="F12" s="67"/>
      <c r="G12" s="31" t="str">
        <f>IF(I12="Ready",IF(E12="Credit",-F12,F12),"")</f>
      </c>
      <c r="H12" s="64"/>
      <c r="I12" s="28" t="str">
        <f>IF(COUNTA(C12:F12)+COUNTA(H12)=0,"",IF(OR(C12="",D12="",H12="",AND(E12&lt;&gt;"Charge",E12&lt;&gt;"Credit")),"Complete cost record",IF(NOT(ISNUMBER(F12)),"Enter amount",IF(F12&lt;0,"Use positive amount","Ready"))))</f>
      </c>
    </row>
    <row r="13" ht="35" customHeight="1">
      <c r="A13" s="3"/>
      <c r="B13" s="25" t="str">
        <v>C02</v>
      </c>
      <c r="C13" s="65"/>
      <c r="D13" s="65"/>
      <c r="E13" s="65"/>
      <c r="F13" s="68"/>
      <c r="G13" s="32" t="str">
        <f>IF(I13="Ready",IF(E13="Credit",-F13,F13),"")</f>
      </c>
      <c r="H13" s="65"/>
      <c r="I13" s="29" t="str">
        <f>IF(COUNTA(C13:F13)+COUNTA(H13)=0,"",IF(OR(C13="",D13="",H13="",AND(E13&lt;&gt;"Charge",E13&lt;&gt;"Credit")),"Complete cost record",IF(NOT(ISNUMBER(F13)),"Enter amount",IF(F13&lt;0,"Use positive amount","Ready"))))</f>
      </c>
    </row>
    <row r="14" ht="35" customHeight="1">
      <c r="A14" s="3"/>
      <c r="B14" s="25" t="str">
        <v>C03</v>
      </c>
      <c r="C14" s="65"/>
      <c r="D14" s="65"/>
      <c r="E14" s="65"/>
      <c r="F14" s="68"/>
      <c r="G14" s="32" t="str">
        <f>IF(I14="Ready",IF(E14="Credit",-F14,F14),"")</f>
      </c>
      <c r="H14" s="65"/>
      <c r="I14" s="29" t="str">
        <f>IF(COUNTA(C14:F14)+COUNTA(H14)=0,"",IF(OR(C14="",D14="",H14="",AND(E14&lt;&gt;"Charge",E14&lt;&gt;"Credit")),"Complete cost record",IF(NOT(ISNUMBER(F14)),"Enter amount",IF(F14&lt;0,"Use positive amount","Ready"))))</f>
      </c>
    </row>
    <row r="15" ht="35" customHeight="1">
      <c r="A15" s="3"/>
      <c r="B15" s="25" t="str">
        <v>C04</v>
      </c>
      <c r="C15" s="65"/>
      <c r="D15" s="65"/>
      <c r="E15" s="65"/>
      <c r="F15" s="68"/>
      <c r="G15" s="32" t="str">
        <f>IF(I15="Ready",IF(E15="Credit",-F15,F15),"")</f>
      </c>
      <c r="H15" s="65"/>
      <c r="I15" s="29" t="str">
        <f>IF(COUNTA(C15:F15)+COUNTA(H15)=0,"",IF(OR(C15="",D15="",H15="",AND(E15&lt;&gt;"Charge",E15&lt;&gt;"Credit")),"Complete cost record",IF(NOT(ISNUMBER(F15)),"Enter amount",IF(F15&lt;0,"Use positive amount","Ready"))))</f>
      </c>
    </row>
    <row r="16" ht="35" customHeight="1">
      <c r="A16" s="3"/>
      <c r="B16" s="25" t="str">
        <v>C05</v>
      </c>
      <c r="C16" s="65"/>
      <c r="D16" s="65"/>
      <c r="E16" s="65"/>
      <c r="F16" s="68"/>
      <c r="G16" s="32" t="str">
        <f>IF(I16="Ready",IF(E16="Credit",-F16,F16),"")</f>
      </c>
      <c r="H16" s="65"/>
      <c r="I16" s="29" t="str">
        <f>IF(COUNTA(C16:F16)+COUNTA(H16)=0,"",IF(OR(C16="",D16="",H16="",AND(E16&lt;&gt;"Charge",E16&lt;&gt;"Credit")),"Complete cost record",IF(NOT(ISNUMBER(F16)),"Enter amount",IF(F16&lt;0,"Use positive amount","Ready"))))</f>
      </c>
    </row>
    <row r="17" ht="35" customHeight="1">
      <c r="A17" s="3"/>
      <c r="B17" s="25" t="str">
        <v>C06</v>
      </c>
      <c r="C17" s="65"/>
      <c r="D17" s="65"/>
      <c r="E17" s="65"/>
      <c r="F17" s="68"/>
      <c r="G17" s="32" t="str">
        <f>IF(I17="Ready",IF(E17="Credit",-F17,F17),"")</f>
      </c>
      <c r="H17" s="65"/>
      <c r="I17" s="29" t="str">
        <f>IF(COUNTA(C17:F17)+COUNTA(H17)=0,"",IF(OR(C17="",D17="",H17="",AND(E17&lt;&gt;"Charge",E17&lt;&gt;"Credit")),"Complete cost record",IF(NOT(ISNUMBER(F17)),"Enter amount",IF(F17&lt;0,"Use positive amount","Ready"))))</f>
      </c>
    </row>
    <row r="18" ht="35" customHeight="1">
      <c r="A18" s="3"/>
      <c r="B18" s="25" t="str">
        <v>C07</v>
      </c>
      <c r="C18" s="65"/>
      <c r="D18" s="65"/>
      <c r="E18" s="65"/>
      <c r="F18" s="68"/>
      <c r="G18" s="32" t="str">
        <f>IF(I18="Ready",IF(E18="Credit",-F18,F18),"")</f>
      </c>
      <c r="H18" s="65"/>
      <c r="I18" s="29" t="str">
        <f>IF(COUNTA(C18:F18)+COUNTA(H18)=0,"",IF(OR(C18="",D18="",H18="",AND(E18&lt;&gt;"Charge",E18&lt;&gt;"Credit")),"Complete cost record",IF(NOT(ISNUMBER(F18)),"Enter amount",IF(F18&lt;0,"Use positive amount","Ready"))))</f>
      </c>
    </row>
    <row r="19" ht="35" customHeight="1">
      <c r="A19" s="3"/>
      <c r="B19" s="25" t="str">
        <v>C08</v>
      </c>
      <c r="C19" s="65"/>
      <c r="D19" s="65"/>
      <c r="E19" s="65"/>
      <c r="F19" s="68"/>
      <c r="G19" s="32" t="str">
        <f>IF(I19="Ready",IF(E19="Credit",-F19,F19),"")</f>
      </c>
      <c r="H19" s="65"/>
      <c r="I19" s="29" t="str">
        <f>IF(COUNTA(C19:F19)+COUNTA(H19)=0,"",IF(OR(C19="",D19="",H19="",AND(E19&lt;&gt;"Charge",E19&lt;&gt;"Credit")),"Complete cost record",IF(NOT(ISNUMBER(F19)),"Enter amount",IF(F19&lt;0,"Use positive amount","Ready"))))</f>
      </c>
    </row>
    <row r="20" ht="35" customHeight="1">
      <c r="A20" s="3"/>
      <c r="B20" s="25" t="str">
        <v>C09</v>
      </c>
      <c r="C20" s="65"/>
      <c r="D20" s="65"/>
      <c r="E20" s="65"/>
      <c r="F20" s="68"/>
      <c r="G20" s="32" t="str">
        <f>IF(I20="Ready",IF(E20="Credit",-F20,F20),"")</f>
      </c>
      <c r="H20" s="65"/>
      <c r="I20" s="29" t="str">
        <f>IF(COUNTA(C20:F20)+COUNTA(H20)=0,"",IF(OR(C20="",D20="",H20="",AND(E20&lt;&gt;"Charge",E20&lt;&gt;"Credit")),"Complete cost record",IF(NOT(ISNUMBER(F20)),"Enter amount",IF(F20&lt;0,"Use positive amount","Ready"))))</f>
      </c>
    </row>
    <row r="21" ht="35" customHeight="1">
      <c r="A21" s="3"/>
      <c r="B21" s="25" t="str">
        <v>C10</v>
      </c>
      <c r="C21" s="65"/>
      <c r="D21" s="65"/>
      <c r="E21" s="65"/>
      <c r="F21" s="68"/>
      <c r="G21" s="32" t="str">
        <f>IF(I21="Ready",IF(E21="Credit",-F21,F21),"")</f>
      </c>
      <c r="H21" s="65"/>
      <c r="I21" s="29" t="str">
        <f>IF(COUNTA(C21:F21)+COUNTA(H21)=0,"",IF(OR(C21="",D21="",H21="",AND(E21&lt;&gt;"Charge",E21&lt;&gt;"Credit")),"Complete cost record",IF(NOT(ISNUMBER(F21)),"Enter amount",IF(F21&lt;0,"Use positive amount","Ready"))))</f>
      </c>
    </row>
    <row r="22" ht="35" customHeight="1">
      <c r="A22" s="3"/>
      <c r="B22" s="25" t="str">
        <v>C11</v>
      </c>
      <c r="C22" s="65"/>
      <c r="D22" s="65"/>
      <c r="E22" s="65"/>
      <c r="F22" s="68"/>
      <c r="G22" s="32" t="str">
        <f>IF(I22="Ready",IF(E22="Credit",-F22,F22),"")</f>
      </c>
      <c r="H22" s="65"/>
      <c r="I22" s="29" t="str">
        <f>IF(COUNTA(C22:F22)+COUNTA(H22)=0,"",IF(OR(C22="",D22="",H22="",AND(E22&lt;&gt;"Charge",E22&lt;&gt;"Credit")),"Complete cost record",IF(NOT(ISNUMBER(F22)),"Enter amount",IF(F22&lt;0,"Use positive amount","Ready"))))</f>
      </c>
    </row>
    <row r="23" ht="35" customHeight="1">
      <c r="A23" s="3"/>
      <c r="B23" s="25" t="str">
        <v>C12</v>
      </c>
      <c r="C23" s="65"/>
      <c r="D23" s="65"/>
      <c r="E23" s="65"/>
      <c r="F23" s="68"/>
      <c r="G23" s="32" t="str">
        <f>IF(I23="Ready",IF(E23="Credit",-F23,F23),"")</f>
      </c>
      <c r="H23" s="65"/>
      <c r="I23" s="29" t="str">
        <f>IF(COUNTA(C23:F23)+COUNTA(H23)=0,"",IF(OR(C23="",D23="",H23="",AND(E23&lt;&gt;"Charge",E23&lt;&gt;"Credit")),"Complete cost record",IF(NOT(ISNUMBER(F23)),"Enter amount",IF(F23&lt;0,"Use positive amount","Ready"))))</f>
      </c>
    </row>
    <row r="24" ht="35" customHeight="1">
      <c r="A24" s="3"/>
      <c r="B24" s="25" t="str">
        <v>C13</v>
      </c>
      <c r="C24" s="65"/>
      <c r="D24" s="65"/>
      <c r="E24" s="65"/>
      <c r="F24" s="68"/>
      <c r="G24" s="32" t="str">
        <f>IF(I24="Ready",IF(E24="Credit",-F24,F24),"")</f>
      </c>
      <c r="H24" s="65"/>
      <c r="I24" s="29" t="str">
        <f>IF(COUNTA(C24:F24)+COUNTA(H24)=0,"",IF(OR(C24="",D24="",H24="",AND(E24&lt;&gt;"Charge",E24&lt;&gt;"Credit")),"Complete cost record",IF(NOT(ISNUMBER(F24)),"Enter amount",IF(F24&lt;0,"Use positive amount","Ready"))))</f>
      </c>
    </row>
    <row r="25" ht="35" customHeight="1">
      <c r="A25" s="3"/>
      <c r="B25" s="26" t="str">
        <v>C14</v>
      </c>
      <c r="C25" s="66"/>
      <c r="D25" s="66"/>
      <c r="E25" s="66"/>
      <c r="F25" s="69"/>
      <c r="G25" s="33" t="str">
        <f>IF(I25="Ready",IF(E25="Credit",-F25,F25),"")</f>
      </c>
      <c r="H25" s="66"/>
      <c r="I25" s="30" t="str">
        <f>IF(COUNTA(C25:F25)+COUNTA(H25)=0,"",IF(OR(C25="",D25="",H25="",AND(E25&lt;&gt;"Charge",E25&lt;&gt;"Credit")),"Complete cost record",IF(NOT(ISNUMBER(F25)),"Enter amount",IF(F25&lt;0,"Use positive amount","Ready"))))</f>
      </c>
    </row>
    <row r="26" ht="22" customHeight="1">
      <c r="A26" s="3"/>
      <c r="B26" s="3"/>
      <c r="C26" s="3"/>
      <c r="D26" s="3"/>
      <c r="E26" s="3"/>
      <c r="F26" s="3"/>
      <c r="G26" s="3"/>
      <c r="H26" s="3"/>
      <c r="I26" s="3"/>
    </row>
    <row r="27" ht="22" customHeight="1">
      <c r="A27" s="3"/>
      <c r="B27" s="3"/>
      <c r="C27" s="3"/>
      <c r="D27" s="3"/>
      <c r="E27" s="3"/>
      <c r="F27" s="3"/>
      <c r="G27" s="3"/>
      <c r="H27" s="3"/>
      <c r="I27" s="3"/>
    </row>
    <row r="28" ht="22" customHeight="1">
      <c r="A28" s="3"/>
      <c r="B28" s="7" t="str">
        <v>Reconcile the net total to the invoice control on Review. Keep taxes, credits and shared costs on a consistent basis. Allocation explains how shared cost is assigned; it must not silently disappear from the comparison.</v>
      </c>
      <c r="C28" s="7"/>
      <c r="D28" s="7"/>
      <c r="E28" s="7"/>
      <c r="F28" s="7"/>
      <c r="G28" s="7"/>
      <c r="H28" s="7"/>
      <c r="I28" s="7"/>
    </row>
    <row r="29" ht="22" customHeight="1">
      <c r="A29" s="3"/>
      <c r="B29" s="7"/>
      <c r="C29" s="7"/>
      <c r="D29" s="7"/>
      <c r="E29" s="7"/>
      <c r="F29" s="7"/>
      <c r="G29" s="7"/>
      <c r="H29" s="7"/>
      <c r="I29" s="7"/>
    </row>
    <row r="30" ht="22" customHeight="1">
      <c r="A30" s="3"/>
      <c r="B30" s="7"/>
      <c r="C30" s="7"/>
      <c r="D30" s="7"/>
      <c r="E30" s="7"/>
      <c r="F30" s="7"/>
      <c r="G30" s="7"/>
      <c r="H30" s="7"/>
      <c r="I30" s="7"/>
    </row>
    <row r="31" ht="22" customHeight="1">
      <c r="A31" s="3"/>
      <c r="B31" s="7"/>
      <c r="C31" s="7"/>
      <c r="D31" s="7"/>
      <c r="E31" s="7"/>
      <c r="F31" s="7"/>
      <c r="G31" s="7"/>
      <c r="H31" s="7"/>
      <c r="I31" s="7"/>
    </row>
    <row r="32" ht="22" customHeight="1">
      <c r="A32" s="3"/>
      <c r="B32" s="3"/>
      <c r="C32" s="3"/>
      <c r="D32" s="3"/>
      <c r="E32" s="3"/>
      <c r="F32" s="3"/>
      <c r="G32" s="3"/>
      <c r="H32" s="3"/>
      <c r="I32" s="3"/>
    </row>
    <row r="33" ht="22" customHeight="1">
      <c r="A33" s="3"/>
      <c r="B33" s="59" t="str">
        <v>© MT BYTES</v>
      </c>
      <c r="C33" s="59"/>
      <c r="D33" s="59"/>
      <c r="E33" s="59"/>
      <c r="F33" s="59"/>
      <c r="G33" s="59"/>
      <c r="H33" s="59"/>
      <c r="I33" s="59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I6"/>
    <mergeCell ref="B7:I8"/>
    <mergeCell ref="B28:I31"/>
    <mergeCell ref="B33:I33"/>
  </mergeCells>
  <dataValidations count="2">
    <dataValidation type="list" errorStyle="stop" showErrorMessage="1" errorTitle="Choose a listed value" error="Select a value from the list, or clear this field." sqref="E12:E25">
      <formula1>"Charge,Credit"</formula1>
    </dataValidation>
    <dataValidation type="decimal" errorStyle="stop" operator="between" showErrorMessage="1" errorTitle="Check this number" error="Enter a number from 0 to 1000000000." sqref="F12:F25">
      <formula1>0</formula1>
      <formula2>1000000000</formula2>
    </dataValidation>
  </dataValidations>
  <pageMargins left="0.30" right="0.30" top="0.45" bottom="0.45" header="0.15" footer="0.20"/>
  <pageSetup paperSize="8" orientation="landscape" fitToWidth="1" fitToHeight="1" useFirstPageNumber="0"/>
  <headerFooter>
    <oddFooter>&amp;R&amp;"Inter,Regular"&amp;8Page &amp;P of &amp;N</oddFooter>
  </headerFooter>
  <drawing r:id="Re2a33c50770c4520"/>
  <tableParts count="1">
    <tablePart r:id="R9812e620d8ed49ed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8181B"/>
    <pageSetUpPr fitToPage="1"/>
  </sheetPr>
  <sheetViews>
    <sheetView showGridLines="0" workbookViewId="0">
      <pane xSplit="2" ySplit="11" topLeftCell="C12" activePane="bottomRight" state="frozen"/>
    </sheetView>
  </sheetViews>
  <sheetFormatPr defaultRowHeight="15"/>
  <cols>
    <col min="1" max="1" width="3" hidden="0" customWidth="1"/>
    <col min="2" max="2" width="14" hidden="0" customWidth="1"/>
    <col min="3" max="3" width="24" hidden="0" customWidth="1"/>
    <col min="4" max="4" width="19" hidden="0" customWidth="1"/>
    <col min="5" max="5" width="20" hidden="0" customWidth="1"/>
    <col min="6" max="6" width="20" hidden="0" customWidth="1"/>
    <col min="7" max="7" width="21" hidden="0" customWidth="1"/>
    <col min="8" max="8" width="38" hidden="0" customWidth="1"/>
    <col min="9" max="9" width="39" hidden="0" customWidth="1"/>
    <col min="10" max="10" width="27" hidden="0" customWidth="1"/>
  </cols>
  <sheetData>
    <row r="1" ht="22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22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ht="22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ht="22" customHeight="1">
      <c r="A4" s="3"/>
      <c r="B4" s="3"/>
      <c r="C4" s="3"/>
      <c r="D4" s="3"/>
      <c r="E4" s="3"/>
      <c r="F4" s="3"/>
      <c r="G4" s="3"/>
      <c r="H4" s="3"/>
      <c r="I4" s="3"/>
      <c r="J4" s="3"/>
    </row>
    <row r="5" ht="22" customHeight="1">
      <c r="A5" s="3"/>
      <c r="B5" s="9" t="str">
        <v>Verify savings and service</v>
      </c>
      <c r="C5" s="9"/>
      <c r="D5" s="9"/>
      <c r="E5" s="9"/>
      <c r="F5" s="9"/>
      <c r="G5" s="9"/>
      <c r="H5" s="9"/>
      <c r="I5" s="9"/>
      <c r="J5" s="9"/>
    </row>
    <row r="6" ht="22" customHeight="1">
      <c r="A6" s="3"/>
      <c r="B6" s="9"/>
      <c r="C6" s="9"/>
      <c r="D6" s="9"/>
      <c r="E6" s="9"/>
      <c r="F6" s="9"/>
      <c r="G6" s="9"/>
      <c r="H6" s="9"/>
      <c r="I6" s="9"/>
      <c r="J6" s="9"/>
    </row>
    <row r="7" ht="20" customHeight="1">
      <c r="A7" s="3"/>
      <c r="B7" s="7" t="str">
        <v>Use comparable periods and workloads. An observed cost reduction needs service evidence and a recorded acceptance decision.</v>
      </c>
      <c r="C7" s="7"/>
      <c r="D7" s="7"/>
      <c r="E7" s="7"/>
      <c r="F7" s="7"/>
      <c r="G7" s="7"/>
      <c r="H7" s="7"/>
      <c r="I7" s="7"/>
      <c r="J7" s="7"/>
    </row>
    <row r="8" ht="20" customHeight="1">
      <c r="A8" s="3"/>
      <c r="B8" s="7"/>
      <c r="C8" s="7"/>
      <c r="D8" s="7"/>
      <c r="E8" s="7"/>
      <c r="F8" s="7"/>
      <c r="G8" s="7"/>
      <c r="H8" s="7"/>
      <c r="I8" s="7"/>
      <c r="J8" s="7"/>
    </row>
    <row r="9" ht="2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22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ht="36" customHeight="1">
      <c r="A11" s="3"/>
      <c r="B11" s="18" t="str">
        <v>Opportunity ID</v>
      </c>
      <c r="C11" s="19" t="str">
        <v>Owner</v>
      </c>
      <c r="D11" s="19" t="str">
        <v>Review date</v>
      </c>
      <c r="E11" s="19" t="str">
        <v>Before / month</v>
      </c>
      <c r="F11" s="19" t="str">
        <v>Observed / month</v>
      </c>
      <c r="G11" s="19" t="str">
        <v>Observed change</v>
      </c>
      <c r="H11" s="19" t="str">
        <v>Comparable demand and scope</v>
      </c>
      <c r="I11" s="19" t="str">
        <v>Service evidence and acceptance</v>
      </c>
      <c r="J11" s="20" t="str">
        <v>Review</v>
      </c>
    </row>
    <row r="12" ht="35" customHeight="1">
      <c r="A12" s="3"/>
      <c r="B12" s="64"/>
      <c r="C12" s="64"/>
      <c r="D12" s="70"/>
      <c r="E12" s="67"/>
      <c r="F12" s="67"/>
      <c r="G12" s="31" t="str">
        <f>IF(J12="Verified",E12-F12,"")</f>
      </c>
      <c r="H12" s="64"/>
      <c r="I12" s="64"/>
      <c r="J12" s="28" t="str">
        <f>IF(COUNTA(B12:F12)+COUNTA(H12:I12)=0,"",IF(COUNTIFS(Opportunities!$B$12:$B$21,B12,Opportunities!$D$12:$D$21,"&lt;&gt;")&lt;&gt;1,"Choose Opportunity ID",IF(COUNTIFS($B$12:$B$21,B12)&lt;&gt;1,"Use one verification per ID",IF(OR(C12="",NOT(ISNUMBER(D12)),H12="",I12=""),"Complete verification evidence",IF(COUNT(E12:F12)&lt;&gt;2,"Enter comparable costs","Verified")))))</f>
      </c>
    </row>
    <row r="13" ht="35" customHeight="1">
      <c r="A13" s="3"/>
      <c r="B13" s="65"/>
      <c r="C13" s="65"/>
      <c r="D13" s="71"/>
      <c r="E13" s="68"/>
      <c r="F13" s="68"/>
      <c r="G13" s="32" t="str">
        <f>IF(J13="Verified",E13-F13,"")</f>
      </c>
      <c r="H13" s="65"/>
      <c r="I13" s="65"/>
      <c r="J13" s="29" t="str">
        <f>IF(COUNTA(B13:F13)+COUNTA(H13:I13)=0,"",IF(COUNTIFS(Opportunities!$B$12:$B$21,B13,Opportunities!$D$12:$D$21,"&lt;&gt;")&lt;&gt;1,"Choose Opportunity ID",IF(COUNTIFS($B$12:$B$21,B13)&lt;&gt;1,"Use one verification per ID",IF(OR(C13="",NOT(ISNUMBER(D13)),H13="",I13=""),"Complete verification evidence",IF(COUNT(E13:F13)&lt;&gt;2,"Enter comparable costs","Verified")))))</f>
      </c>
    </row>
    <row r="14" ht="35" customHeight="1">
      <c r="A14" s="3"/>
      <c r="B14" s="65"/>
      <c r="C14" s="65"/>
      <c r="D14" s="71"/>
      <c r="E14" s="68"/>
      <c r="F14" s="68"/>
      <c r="G14" s="32" t="str">
        <f>IF(J14="Verified",E14-F14,"")</f>
      </c>
      <c r="H14" s="65"/>
      <c r="I14" s="65"/>
      <c r="J14" s="29" t="str">
        <f>IF(COUNTA(B14:F14)+COUNTA(H14:I14)=0,"",IF(COUNTIFS(Opportunities!$B$12:$B$21,B14,Opportunities!$D$12:$D$21,"&lt;&gt;")&lt;&gt;1,"Choose Opportunity ID",IF(COUNTIFS($B$12:$B$21,B14)&lt;&gt;1,"Use one verification per ID",IF(OR(C14="",NOT(ISNUMBER(D14)),H14="",I14=""),"Complete verification evidence",IF(COUNT(E14:F14)&lt;&gt;2,"Enter comparable costs","Verified")))))</f>
      </c>
    </row>
    <row r="15" ht="35" customHeight="1">
      <c r="A15" s="3"/>
      <c r="B15" s="65"/>
      <c r="C15" s="65"/>
      <c r="D15" s="71"/>
      <c r="E15" s="68"/>
      <c r="F15" s="68"/>
      <c r="G15" s="32" t="str">
        <f>IF(J15="Verified",E15-F15,"")</f>
      </c>
      <c r="H15" s="65"/>
      <c r="I15" s="65"/>
      <c r="J15" s="29" t="str">
        <f>IF(COUNTA(B15:F15)+COUNTA(H15:I15)=0,"",IF(COUNTIFS(Opportunities!$B$12:$B$21,B15,Opportunities!$D$12:$D$21,"&lt;&gt;")&lt;&gt;1,"Choose Opportunity ID",IF(COUNTIFS($B$12:$B$21,B15)&lt;&gt;1,"Use one verification per ID",IF(OR(C15="",NOT(ISNUMBER(D15)),H15="",I15=""),"Complete verification evidence",IF(COUNT(E15:F15)&lt;&gt;2,"Enter comparable costs","Verified")))))</f>
      </c>
    </row>
    <row r="16" ht="35" customHeight="1">
      <c r="A16" s="3"/>
      <c r="B16" s="65"/>
      <c r="C16" s="65"/>
      <c r="D16" s="71"/>
      <c r="E16" s="68"/>
      <c r="F16" s="68"/>
      <c r="G16" s="32" t="str">
        <f>IF(J16="Verified",E16-F16,"")</f>
      </c>
      <c r="H16" s="65"/>
      <c r="I16" s="65"/>
      <c r="J16" s="29" t="str">
        <f>IF(COUNTA(B16:F16)+COUNTA(H16:I16)=0,"",IF(COUNTIFS(Opportunities!$B$12:$B$21,B16,Opportunities!$D$12:$D$21,"&lt;&gt;")&lt;&gt;1,"Choose Opportunity ID",IF(COUNTIFS($B$12:$B$21,B16)&lt;&gt;1,"Use one verification per ID",IF(OR(C16="",NOT(ISNUMBER(D16)),H16="",I16=""),"Complete verification evidence",IF(COUNT(E16:F16)&lt;&gt;2,"Enter comparable costs","Verified")))))</f>
      </c>
    </row>
    <row r="17" ht="35" customHeight="1">
      <c r="A17" s="3"/>
      <c r="B17" s="65"/>
      <c r="C17" s="65"/>
      <c r="D17" s="71"/>
      <c r="E17" s="68"/>
      <c r="F17" s="68"/>
      <c r="G17" s="32" t="str">
        <f>IF(J17="Verified",E17-F17,"")</f>
      </c>
      <c r="H17" s="65"/>
      <c r="I17" s="65"/>
      <c r="J17" s="29" t="str">
        <f>IF(COUNTA(B17:F17)+COUNTA(H17:I17)=0,"",IF(COUNTIFS(Opportunities!$B$12:$B$21,B17,Opportunities!$D$12:$D$21,"&lt;&gt;")&lt;&gt;1,"Choose Opportunity ID",IF(COUNTIFS($B$12:$B$21,B17)&lt;&gt;1,"Use one verification per ID",IF(OR(C17="",NOT(ISNUMBER(D17)),H17="",I17=""),"Complete verification evidence",IF(COUNT(E17:F17)&lt;&gt;2,"Enter comparable costs","Verified")))))</f>
      </c>
    </row>
    <row r="18" ht="35" customHeight="1">
      <c r="A18" s="3"/>
      <c r="B18" s="65"/>
      <c r="C18" s="65"/>
      <c r="D18" s="71"/>
      <c r="E18" s="68"/>
      <c r="F18" s="68"/>
      <c r="G18" s="32" t="str">
        <f>IF(J18="Verified",E18-F18,"")</f>
      </c>
      <c r="H18" s="65"/>
      <c r="I18" s="65"/>
      <c r="J18" s="29" t="str">
        <f>IF(COUNTA(B18:F18)+COUNTA(H18:I18)=0,"",IF(COUNTIFS(Opportunities!$B$12:$B$21,B18,Opportunities!$D$12:$D$21,"&lt;&gt;")&lt;&gt;1,"Choose Opportunity ID",IF(COUNTIFS($B$12:$B$21,B18)&lt;&gt;1,"Use one verification per ID",IF(OR(C18="",NOT(ISNUMBER(D18)),H18="",I18=""),"Complete verification evidence",IF(COUNT(E18:F18)&lt;&gt;2,"Enter comparable costs","Verified")))))</f>
      </c>
    </row>
    <row r="19" ht="35" customHeight="1">
      <c r="A19" s="3"/>
      <c r="B19" s="65"/>
      <c r="C19" s="65"/>
      <c r="D19" s="71"/>
      <c r="E19" s="68"/>
      <c r="F19" s="68"/>
      <c r="G19" s="32" t="str">
        <f>IF(J19="Verified",E19-F19,"")</f>
      </c>
      <c r="H19" s="65"/>
      <c r="I19" s="65"/>
      <c r="J19" s="29" t="str">
        <f>IF(COUNTA(B19:F19)+COUNTA(H19:I19)=0,"",IF(COUNTIFS(Opportunities!$B$12:$B$21,B19,Opportunities!$D$12:$D$21,"&lt;&gt;")&lt;&gt;1,"Choose Opportunity ID",IF(COUNTIFS($B$12:$B$21,B19)&lt;&gt;1,"Use one verification per ID",IF(OR(C19="",NOT(ISNUMBER(D19)),H19="",I19=""),"Complete verification evidence",IF(COUNT(E19:F19)&lt;&gt;2,"Enter comparable costs","Verified")))))</f>
      </c>
    </row>
    <row r="20" ht="35" customHeight="1">
      <c r="A20" s="3"/>
      <c r="B20" s="65"/>
      <c r="C20" s="65"/>
      <c r="D20" s="71"/>
      <c r="E20" s="68"/>
      <c r="F20" s="68"/>
      <c r="G20" s="32" t="str">
        <f>IF(J20="Verified",E20-F20,"")</f>
      </c>
      <c r="H20" s="65"/>
      <c r="I20" s="65"/>
      <c r="J20" s="29" t="str">
        <f>IF(COUNTA(B20:F20)+COUNTA(H20:I20)=0,"",IF(COUNTIFS(Opportunities!$B$12:$B$21,B20,Opportunities!$D$12:$D$21,"&lt;&gt;")&lt;&gt;1,"Choose Opportunity ID",IF(COUNTIFS($B$12:$B$21,B20)&lt;&gt;1,"Use one verification per ID",IF(OR(C20="",NOT(ISNUMBER(D20)),H20="",I20=""),"Complete verification evidence",IF(COUNT(E20:F20)&lt;&gt;2,"Enter comparable costs","Verified")))))</f>
      </c>
    </row>
    <row r="21" ht="35" customHeight="1">
      <c r="A21" s="3"/>
      <c r="B21" s="66"/>
      <c r="C21" s="66"/>
      <c r="D21" s="72"/>
      <c r="E21" s="69"/>
      <c r="F21" s="69"/>
      <c r="G21" s="33" t="str">
        <f>IF(J21="Verified",E21-F21,"")</f>
      </c>
      <c r="H21" s="66"/>
      <c r="I21" s="66"/>
      <c r="J21" s="30" t="str">
        <f>IF(COUNTA(B21:F21)+COUNTA(H21:I21)=0,"",IF(COUNTIFS(Opportunities!$B$12:$B$21,B21,Opportunities!$D$12:$D$21,"&lt;&gt;")&lt;&gt;1,"Choose Opportunity ID",IF(COUNTIFS($B$12:$B$21,B21)&lt;&gt;1,"Use one verification per ID",IF(OR(C21="",NOT(ISNUMBER(D21)),H21="",I21=""),"Complete verification evidence",IF(COUNT(E21:F21)&lt;&gt;2,"Enter comparable costs","Verified")))))</f>
      </c>
    </row>
    <row r="22" ht="22" customHeight="1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ht="22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22" customHeight="1">
      <c r="A24" s="3"/>
      <c r="B24" s="7" t="str">
        <v>Enter signed net costs, retaining credits. Compare the same service boundary and billing basis. Record demand changes, commitment effects and service quality before accepting an observed reduction. A negative change is a cost increase.</v>
      </c>
      <c r="C24" s="7"/>
      <c r="D24" s="7"/>
      <c r="E24" s="7"/>
      <c r="F24" s="7"/>
      <c r="G24" s="7"/>
      <c r="H24" s="7"/>
      <c r="I24" s="7"/>
      <c r="J24" s="7"/>
    </row>
    <row r="25" ht="22" customHeight="1">
      <c r="A25" s="3"/>
      <c r="B25" s="7"/>
      <c r="C25" s="7"/>
      <c r="D25" s="7"/>
      <c r="E25" s="7"/>
      <c r="F25" s="7"/>
      <c r="G25" s="7"/>
      <c r="H25" s="7"/>
      <c r="I25" s="7"/>
      <c r="J25" s="7"/>
    </row>
    <row r="26" ht="22" customHeight="1">
      <c r="A26" s="3"/>
      <c r="B26" s="7"/>
      <c r="C26" s="7"/>
      <c r="D26" s="7"/>
      <c r="E26" s="7"/>
      <c r="F26" s="7"/>
      <c r="G26" s="7"/>
      <c r="H26" s="7"/>
      <c r="I26" s="7"/>
      <c r="J26" s="7"/>
    </row>
    <row r="27" ht="22" customHeight="1">
      <c r="A27" s="3"/>
      <c r="B27" s="7"/>
      <c r="C27" s="7"/>
      <c r="D27" s="7"/>
      <c r="E27" s="7"/>
      <c r="F27" s="7"/>
      <c r="G27" s="7"/>
      <c r="H27" s="7"/>
      <c r="I27" s="7"/>
      <c r="J27" s="7"/>
    </row>
    <row r="28" ht="22" customHeight="1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2" customHeight="1">
      <c r="A29" s="3"/>
      <c r="B29" s="59" t="str">
        <v>© MT BYTES</v>
      </c>
      <c r="C29" s="59"/>
      <c r="D29" s="59"/>
      <c r="E29" s="59"/>
      <c r="F29" s="59"/>
      <c r="G29" s="59"/>
      <c r="H29" s="59"/>
      <c r="I29" s="59"/>
      <c r="J29" s="59"/>
    </row>
  </sheetData>
  <sheetProtection sheet="1" objects="1" scenarios="1" formatCells="1" formatColumns="1" formatRows="1" insertColumns="1" insertRows="1" deleteColumns="1" deleteRows="1" sort="1" autoFilter="0" selectLockedCells="0" selectUnlockedCells="0"/>
  <mergeCells>
    <mergeCell ref="B5:J6"/>
    <mergeCell ref="B7:J8"/>
    <mergeCell ref="B24:J27"/>
    <mergeCell ref="B29:J29"/>
  </mergeCells>
  <dataValidations count="2">
    <dataValidation type="whole" errorStyle="stop" operator="between" showErrorMessage="1" errorTitle="Check this number" error="Enter a whole number from 1 to 2958465." sqref="D12:D21">
      <formula1>1</formula1>
      <formula2>2958465</formula2>
    </dataValidation>
    <dataValidation type="decimal" errorStyle="stop" operator="between" showErrorMessage="1" errorTitle="Check this number" error="Enter a number from -1000000000 to 1000000000." sqref="E12:F21">
      <formula1>-1000000000</formula1>
      <formula2>1000000000</formula2>
    </dataValidation>
  </dataValidations>
  <pageMargins left="0.30" right="0.30" top="0.45" bottom="0.45" header="0.15" footer="0.20"/>
  <pageSetup paperSize="8" orientation="landscape" fitToWidth="1" fitToHeight="1" useFirstPageNumber="0"/>
  <headerFooter>
    <oddFooter>&amp;R&amp;"Inter,Regular"&amp;8Page &amp;P of &amp;N</oddFooter>
  </headerFooter>
  <drawing r:id="Rb0aef28599044759"/>
  <tableParts count="1">
    <tablePart r:id="R751fdd43d8f54651"/>
  </tableParts>
</worksheet>
</file>