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3.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7ec5e1540394ac7" /></Relationships>
</file>

<file path=xl/workbook.xml><?xml version="1.0" encoding="utf-8"?>
<workbook xmlns="http://schemas.openxmlformats.org/spreadsheetml/2006/main" xmlns:r="http://schemas.openxmlformats.org/officeDocument/2006/relationships">
  <sheets>
    <sheet name="Plan" sheetId="1" r:id="R692225c2c46d4098"/>
    <sheet name="Schedule" sheetId="2" r:id="Rf4bb12583fdf4249"/>
    <sheet name="Capacity" sheetId="3" r:id="R48e8ec78d4d14854"/>
    <sheet name="Topics" sheetId="4" r:id="Rb443f5e1018d44fe"/>
    <sheet name="Maintenance" sheetId="5" r:id="Rcbb635ee7b1f4411"/>
  </sheets>
  <definedNames>
    <definedName name="_xlnm.Print_Area" localSheetId="0">'Plan'!B1:M43</definedName>
    <definedName name="_xlnm.Print_Area" localSheetId="1">'Schedule'!B1:M33</definedName>
    <definedName name="_xlnm.Print_Titles" localSheetId="1">'Schedule'!$11:$11</definedName>
    <definedName name="_xlnm.Print_Area" localSheetId="2">'Capacity'!B1:I33</definedName>
    <definedName name="_xlnm.Print_Titles" localSheetId="2">'Capacity'!$11:$11</definedName>
    <definedName name="_xlnm.Print_Area" localSheetId="3">'Topics'!B1:I33</definedName>
    <definedName name="_xlnm.Print_Titles" localSheetId="3">'Topics'!$11:$11</definedName>
    <definedName name="_xlnm.Print_Area" localSheetId="4">'Maintenance'!B1:H32</definedName>
    <definedName name="_xlnm.Print_Titles" localSheetId="4">'Maintenance'!$11:$11</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3">
    <numFmt numFmtId="200" formatCode="dd mmm yyyy"/>
    <numFmt numFmtId="201" formatCode="0.0"/>
    <numFmt numFmtId="202" formatCode="0"/>
  </numFmts>
  <fonts count="11">
    <font>
      <sz val="11"/>
      <name val="Carlito"/>
    </font>
    <font>
      <sz val="10"/>
      <color rgb="FF18181B"/>
      <name val="Inter"/>
    </font>
    <font>
      <b/>
      <sz val="22"/>
      <color rgb="FF18181B"/>
      <name val="Inter"/>
    </font>
    <font>
      <sz val="10"/>
      <color rgb="FF62626B"/>
      <name val="Inter"/>
    </font>
    <font>
      <b/>
      <sz val="18"/>
      <color rgb="FF18181B"/>
      <name val="Inter"/>
    </font>
    <font>
      <b/>
      <sz val="10"/>
      <color rgb="FFFFFFFF"/>
      <name val="Inter"/>
    </font>
    <font>
      <b/>
      <sz val="10"/>
      <color rgb="FF233DFF"/>
      <name val="Inter"/>
    </font>
    <font>
      <b/>
      <sz val="9"/>
      <color rgb="FF62626B"/>
      <name val="Inter"/>
    </font>
    <font>
      <sz val="12"/>
      <color rgb="FF18181B"/>
      <name val="Inter"/>
    </font>
    <font>
      <b/>
      <sz val="17"/>
      <color rgb="FF18181B"/>
      <name val="Inter"/>
    </font>
    <font>
      <sz val="8"/>
      <color rgb="FF62626B"/>
      <name val="Inter"/>
    </font>
  </fonts>
  <fills count="5">
    <fill>
      <patternFill patternType="none"/>
    </fill>
    <fill>
      <patternFill patternType="gray125"/>
    </fill>
    <fill>
      <patternFill patternType="solid">
        <fgColor rgb="FFFFFFFF"/>
      </patternFill>
    </fill>
    <fill>
      <patternFill patternType="solid">
        <fgColor rgb="FF18181B"/>
      </patternFill>
    </fill>
    <fill>
      <patternFill patternType="solid">
        <fgColor rgb="FFF4F5F7"/>
      </patternFill>
    </fill>
  </fills>
  <borders count="10">
    <border/>
    <border>
      <right style="thin">
        <color rgb="FFFFFFFF"/>
      </right>
    </border>
    <border>
      <left style="thin">
        <color rgb="FFFFFFFF"/>
      </left>
      <right style="thin">
        <color rgb="FFFFFFFF"/>
      </right>
    </border>
    <border>
      <left style="thin">
        <color rgb="FFFFFFFF"/>
      </left>
    </border>
    <border>
      <bottom style="thin">
        <color rgb="FFDDE0E6"/>
      </bottom>
    </border>
    <border>
      <top style="thin">
        <color rgb="FFDDE0E6"/>
      </top>
      <bottom style="thin">
        <color rgb="FFDDE0E6"/>
      </bottom>
    </border>
    <border>
      <top style="thin">
        <color rgb="FFDDE0E6"/>
      </top>
    </border>
    <border>
      <top style="thin">
        <color rgb="FFDDE0E6"/>
      </top>
      <bottom style="thin">
        <color rgb="FFA7ADBA"/>
      </bottom>
    </border>
    <border>
      <bottom style="thin">
        <color rgb="FF233DFF"/>
      </bottom>
    </border>
    <border>
      <bottom style="thin">
        <color rgb="FFA7ADBA"/>
      </bottom>
    </border>
  </borders>
  <cellStyleXfs count="1">
    <xf numFmtId="0" fontId="0" fillId="0" borderId="0"/>
  </cellStyleXfs>
  <cellXfs count="83">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1" xfId="0" applyNumberFormat="1" applyFont="1" applyFill="1" applyBorder="1" applyAlignment="1">
      <alignment vertical="center"/>
    </xf>
    <xf numFmtId="0" fontId="5" fillId="3" borderId="2" xfId="0" applyNumberFormat="1" applyFont="1" applyFill="1" applyBorder="1" applyAlignment="1">
      <alignment vertical="center"/>
    </xf>
    <xf numFmtId="0" fontId="5" fillId="3" borderId="3" xfId="0" applyNumberFormat="1" applyFont="1" applyFill="1" applyBorder="1" applyAlignment="1">
      <alignment vertical="center"/>
    </xf>
    <xf numFmtId="0" fontId="5" fillId="3" borderId="1" xfId="0" applyNumberFormat="1" applyFont="1" applyFill="1" applyBorder="1" applyAlignment="1">
      <alignment vertical="center" wrapText="1"/>
    </xf>
    <xf numFmtId="0" fontId="5" fillId="3" borderId="2" xfId="0" applyNumberFormat="1" applyFont="1" applyFill="1" applyBorder="1" applyAlignment="1">
      <alignment vertical="center" wrapText="1"/>
    </xf>
    <xf numFmtId="0" fontId="5" fillId="3" borderId="3" xfId="0" applyNumberFormat="1" applyFont="1" applyFill="1" applyBorder="1" applyAlignment="1">
      <alignment vertical="center" wrapText="1"/>
    </xf>
    <xf numFmtId="0" fontId="5" fillId="3" borderId="1"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0" fontId="1" fillId="2" borderId="4" xfId="0" applyNumberFormat="1" applyFont="1" applyFill="1" applyBorder="1" applyAlignment="1">
      <alignment vertical="center"/>
    </xf>
    <xf numFmtId="0" fontId="1" fillId="2" borderId="5" xfId="0" applyNumberFormat="1" applyFont="1" applyFill="1" applyBorder="1" applyAlignment="1">
      <alignment vertical="center"/>
    </xf>
    <xf numFmtId="0" fontId="1" fillId="2" borderId="6" xfId="0" applyNumberFormat="1" applyFont="1" applyFill="1" applyBorder="1" applyAlignment="1">
      <alignment vertical="center"/>
    </xf>
    <xf numFmtId="0" fontId="1" fillId="2" borderId="4" xfId="0" applyNumberFormat="1" applyFont="1" applyFill="1" applyBorder="1" applyAlignment="1">
      <alignment vertical="center" wrapText="1"/>
    </xf>
    <xf numFmtId="0" fontId="1" fillId="2"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0" fontId="1" fillId="2" borderId="7" xfId="0" applyNumberFormat="1" applyFont="1" applyFill="1" applyBorder="1" applyAlignment="1">
      <alignment vertical="center" wrapText="1"/>
    </xf>
    <xf numFmtId="200" fontId="1" fillId="2" borderId="4" xfId="0" applyNumberFormat="1" applyFont="1" applyFill="1" applyBorder="1" applyAlignment="1">
      <alignment vertical="center" wrapText="1"/>
    </xf>
    <xf numFmtId="200" fontId="1" fillId="2" borderId="5" xfId="0" applyNumberFormat="1" applyFont="1" applyFill="1" applyBorder="1" applyAlignment="1">
      <alignment vertical="center" wrapText="1"/>
    </xf>
    <xf numFmtId="200" fontId="1" fillId="2" borderId="7" xfId="0" applyNumberFormat="1" applyFont="1" applyFill="1" applyBorder="1" applyAlignment="1">
      <alignment vertical="center" wrapText="1"/>
    </xf>
    <xf numFmtId="0" fontId="1" fillId="4" borderId="4" xfId="0" applyNumberFormat="1" applyFont="1" applyFill="1" applyBorder="1" applyAlignment="1">
      <alignment vertical="center" wrapText="1"/>
    </xf>
    <xf numFmtId="0" fontId="1" fillId="4" borderId="5" xfId="0" applyNumberFormat="1" applyFont="1" applyFill="1" applyBorder="1" applyAlignment="1">
      <alignment vertical="center" wrapText="1"/>
    </xf>
    <xf numFmtId="0" fontId="1" fillId="4" borderId="6" xfId="0" applyNumberFormat="1" applyFont="1" applyFill="1" applyBorder="1" applyAlignment="1">
      <alignment vertical="center" wrapText="1"/>
    </xf>
    <xf numFmtId="201" fontId="1" fillId="2" borderId="4" xfId="0" applyNumberFormat="1" applyFont="1" applyFill="1" applyBorder="1" applyAlignment="1">
      <alignment vertical="center" wrapText="1"/>
    </xf>
    <xf numFmtId="201" fontId="1" fillId="4" borderId="4" xfId="0" applyNumberFormat="1" applyFont="1" applyFill="1" applyBorder="1" applyAlignment="1">
      <alignment vertical="center" wrapText="1"/>
    </xf>
    <xf numFmtId="201" fontId="1" fillId="2" borderId="5" xfId="0" applyNumberFormat="1" applyFont="1" applyFill="1" applyBorder="1" applyAlignment="1">
      <alignment vertical="center" wrapText="1"/>
    </xf>
    <xf numFmtId="201" fontId="1" fillId="4" borderId="5" xfId="0" applyNumberFormat="1" applyFont="1" applyFill="1" applyBorder="1" applyAlignment="1">
      <alignment vertical="center" wrapText="1"/>
    </xf>
    <xf numFmtId="201" fontId="1" fillId="2" borderId="7" xfId="0" applyNumberFormat="1" applyFont="1" applyFill="1" applyBorder="1" applyAlignment="1">
      <alignment vertical="center" wrapText="1"/>
    </xf>
    <xf numFmtId="201" fontId="1" fillId="4" borderId="6" xfId="0" applyNumberFormat="1" applyFont="1" applyFill="1" applyBorder="1" applyAlignment="1">
      <alignment vertical="center" wrapText="1"/>
    </xf>
    <xf numFmtId="0" fontId="6" fillId="2" borderId="0" xfId="0" applyNumberFormat="1" applyFont="1" applyFill="1" applyBorder="1" applyAlignment="1">
      <alignment vertical="center"/>
    </xf>
    <xf numFmtId="0" fontId="6" fillId="2" borderId="0" xfId="0" applyNumberFormat="1" applyFont="1" applyFill="1" applyBorder="1" applyAlignment="1">
      <alignment vertical="center" wrapText="1"/>
    </xf>
    <xf numFmtId="0" fontId="6" fillId="2" borderId="8" xfId="0" applyNumberFormat="1" applyFont="1" applyFill="1" applyBorder="1" applyAlignment="1">
      <alignment vertical="center" wrapText="1"/>
    </xf>
    <xf numFmtId="0" fontId="7" fillId="2" borderId="0" xfId="0" applyNumberFormat="1" applyFont="1" applyFill="1" applyBorder="1" applyAlignment="1">
      <alignment vertical="center"/>
    </xf>
    <xf numFmtId="0" fontId="7" fillId="2" borderId="0" xfId="0" applyNumberFormat="1" applyFont="1" applyFill="1" applyBorder="1" applyAlignment="1">
      <alignment vertical="center" wrapText="1"/>
    </xf>
    <xf numFmtId="0" fontId="1" fillId="2" borderId="9" xfId="0" applyNumberFormat="1" applyFont="1" applyFill="1" applyBorder="1" applyAlignment="1">
      <alignment vertical="center"/>
    </xf>
    <xf numFmtId="0" fontId="8" fillId="2" borderId="0" xfId="0" applyNumberFormat="1" applyFont="1" applyFill="1" applyBorder="1" applyAlignment="1">
      <alignment vertical="center"/>
    </xf>
    <xf numFmtId="0" fontId="8" fillId="2" borderId="9" xfId="0" applyNumberFormat="1" applyFont="1" applyFill="1" applyBorder="1" applyAlignment="1">
      <alignment vertical="center"/>
    </xf>
    <xf numFmtId="200" fontId="1" fillId="2" borderId="0" xfId="0" applyNumberFormat="1" applyFont="1" applyFill="1" applyBorder="1" applyAlignment="1">
      <alignment vertical="center"/>
    </xf>
    <xf numFmtId="200" fontId="1" fillId="2" borderId="9" xfId="0" applyNumberFormat="1" applyFont="1" applyFill="1" applyBorder="1" applyAlignment="1">
      <alignment vertical="center"/>
    </xf>
    <xf numFmtId="200" fontId="8" fillId="2" borderId="0" xfId="0" applyNumberFormat="1" applyFont="1" applyFill="1" applyBorder="1" applyAlignment="1">
      <alignment vertical="center"/>
    </xf>
    <xf numFmtId="200" fontId="8" fillId="2" borderId="9" xfId="0" applyNumberFormat="1" applyFont="1" applyFill="1" applyBorder="1" applyAlignment="1">
      <alignment vertical="center"/>
    </xf>
    <xf numFmtId="0" fontId="1" fillId="4" borderId="0" xfId="0" applyNumberFormat="1" applyFont="1" applyFill="1" applyBorder="1" applyAlignment="1">
      <alignment vertical="center"/>
    </xf>
    <xf numFmtId="0" fontId="9" fillId="4" borderId="0" xfId="0" applyNumberFormat="1" applyFont="1" applyFill="1" applyBorder="1" applyAlignment="1">
      <alignment vertical="center"/>
    </xf>
    <xf numFmtId="202" fontId="9" fillId="4" borderId="0" xfId="0" applyNumberFormat="1" applyFont="1" applyFill="1" applyBorder="1" applyAlignment="1">
      <alignment vertical="center"/>
    </xf>
    <xf numFmtId="0" fontId="10" fillId="2" borderId="0" xfId="0" applyNumberFormat="1" applyFont="1" applyFill="1" applyBorder="1" applyAlignment="1">
      <alignment vertical="center"/>
    </xf>
    <xf numFmtId="0" fontId="10" fillId="2" borderId="0" xfId="0" applyNumberFormat="1" applyFont="1" applyFill="1" applyBorder="1" applyAlignment="1">
      <alignment vertical="center" wrapText="1"/>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0" fontId="8" fillId="2" borderId="0" xfId="0" applyNumberFormat="1" applyFont="1" applyFill="1" applyBorder="1" applyAlignment="1" applyProtection="1">
      <alignment vertical="center"/>
      <protection locked="0" hidden="0"/>
    </xf>
    <xf numFmtId="200"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0" fontId="1" fillId="2" borderId="4" xfId="0" applyNumberFormat="1" applyFont="1" applyFill="1" applyBorder="1" applyAlignment="1" applyProtection="1">
      <alignment vertical="center" wrapText="1"/>
      <protection locked="0" hidden="0"/>
    </xf>
    <xf numFmtId="200" fontId="1" fillId="2" borderId="5" xfId="0" applyNumberFormat="1" applyFont="1" applyFill="1" applyBorder="1" applyAlignment="1" applyProtection="1">
      <alignment vertical="center" wrapText="1"/>
      <protection locked="0" hidden="0"/>
    </xf>
    <xf numFmtId="200" fontId="1" fillId="2" borderId="7" xfId="0" applyNumberFormat="1" applyFont="1" applyFill="1" applyBorder="1" applyAlignment="1" applyProtection="1">
      <alignment vertical="center" wrapText="1"/>
      <protection locked="0" hidden="0"/>
    </xf>
    <xf numFmtId="201" fontId="1" fillId="2" borderId="4" xfId="0" applyNumberFormat="1" applyFont="1" applyFill="1" applyBorder="1" applyAlignment="1" applyProtection="1">
      <alignment vertical="center" wrapText="1"/>
      <protection locked="0" hidden="0"/>
    </xf>
    <xf numFmtId="201" fontId="1" fillId="2" borderId="5" xfId="0" applyNumberFormat="1" applyFont="1" applyFill="1" applyBorder="1" applyAlignment="1" applyProtection="1">
      <alignment vertical="center" wrapText="1"/>
      <protection locked="0" hidden="0"/>
    </xf>
    <xf numFmtId="201" fontId="1" fillId="2" borderId="7" xfId="0" applyNumberFormat="1" applyFont="1" applyFill="1" applyBorder="1" applyAlignment="1" applyProtection="1">
      <alignment vertical="center" wrapText="1"/>
      <protection locked="0" hidden="0"/>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0" fontId="8" fillId="2" borderId="0" xfId="0" applyNumberFormat="1" applyFont="1" applyFill="1" applyBorder="1" applyAlignment="1" applyProtection="1">
      <alignment vertical="center"/>
      <protection locked="0" hidden="0"/>
    </xf>
    <xf numFmtId="200"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0" fontId="1" fillId="2" borderId="4" xfId="0" applyNumberFormat="1" applyFont="1" applyFill="1" applyBorder="1" applyAlignment="1" applyProtection="1">
      <alignment vertical="center" wrapText="1"/>
      <protection locked="0" hidden="0"/>
    </xf>
    <xf numFmtId="200" fontId="1" fillId="2" borderId="5" xfId="0" applyNumberFormat="1" applyFont="1" applyFill="1" applyBorder="1" applyAlignment="1" applyProtection="1">
      <alignment vertical="center" wrapText="1"/>
      <protection locked="0" hidden="0"/>
    </xf>
    <xf numFmtId="200" fontId="1" fillId="2" borderId="7" xfId="0" applyNumberFormat="1" applyFont="1" applyFill="1" applyBorder="1" applyAlignment="1" applyProtection="1">
      <alignment vertical="center" wrapText="1"/>
      <protection locked="0" hidden="0"/>
    </xf>
    <xf numFmtId="201" fontId="1" fillId="2" borderId="4" xfId="0" applyNumberFormat="1" applyFont="1" applyFill="1" applyBorder="1" applyAlignment="1" applyProtection="1">
      <alignment vertical="center" wrapText="1"/>
      <protection locked="0" hidden="0"/>
    </xf>
    <xf numFmtId="201" fontId="1" fillId="2" borderId="5" xfId="0" applyNumberFormat="1" applyFont="1" applyFill="1" applyBorder="1" applyAlignment="1" applyProtection="1">
      <alignment vertical="center" wrapText="1"/>
      <protection locked="0" hidden="0"/>
    </xf>
    <xf numFmtId="201" fontId="1" fillId="2" borderId="7" xfId="0" applyNumberFormat="1" applyFont="1" applyFill="1" applyBorder="1" applyAlignment="1" applyProtection="1">
      <alignment vertical="center" wrapText="1"/>
      <protection locked="0" hidden="0"/>
    </xf>
  </cellXfs>
  <cellStyles count="1">
    <cellStyle name="Normal" xfId="0"/>
  </cellStyles>
  <dxfs count="7">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ea4471bceeb84eea" /><Relationship Type="http://schemas.openxmlformats.org/officeDocument/2006/relationships/theme" Target="/xl/theme/theme1.xml" Id="R7258dc82ffc94b19" /><Relationship Type="http://schemas.openxmlformats.org/officeDocument/2006/relationships/sharedStrings" Target="/xl/sharedStrings.xml" Id="R0c2e0105f6f84b0f" /><Relationship Type="http://schemas.openxmlformats.org/officeDocument/2006/relationships/worksheet" Target="/xl/worksheets/sheet1.xml" Id="R692225c2c46d4098" /><Relationship Type="http://schemas.openxmlformats.org/officeDocument/2006/relationships/worksheet" Target="/xl/worksheets/sheet2.xml" Id="Rf4bb12583fdf4249" /><Relationship Type="http://schemas.openxmlformats.org/officeDocument/2006/relationships/worksheet" Target="/xl/worksheets/sheet3.xml" Id="R48e8ec78d4d14854" /><Relationship Type="http://schemas.openxmlformats.org/officeDocument/2006/relationships/worksheet" Target="/xl/worksheets/sheet4.xml" Id="Rb443f5e1018d44fe" /><Relationship Type="http://schemas.openxmlformats.org/officeDocument/2006/relationships/worksheet" Target="/xl/worksheets/sheet5.xml" Id="Rcbb635ee7b1f4411" /></Relationships>
</file>

<file path=xl/drawings/_rels/drawing1.xml.rels>&#65279;<?xml version="1.0" encoding="utf-8"?><Relationships xmlns="http://schemas.openxmlformats.org/package/2006/relationships"><Relationship Type="http://schemas.openxmlformats.org/officeDocument/2006/relationships/image" Target="/xl/media/image.png" Id="R27460e4bec804727" /></Relationships>
</file>

<file path=xl/drawings/_rels/drawing2.xml.rels>&#65279;<?xml version="1.0" encoding="utf-8"?><Relationships xmlns="http://schemas.openxmlformats.org/package/2006/relationships"><Relationship Type="http://schemas.openxmlformats.org/officeDocument/2006/relationships/image" Target="/xl/media/image2.png" Id="Rd41d859370a24406" /></Relationships>
</file>

<file path=xl/drawings/_rels/drawing3.xml.rels>&#65279;<?xml version="1.0" encoding="utf-8"?><Relationships xmlns="http://schemas.openxmlformats.org/package/2006/relationships"><Relationship Type="http://schemas.openxmlformats.org/officeDocument/2006/relationships/image" Target="/xl/media/image3.png" Id="Re4a14b5fd2944093" /></Relationships>
</file>

<file path=xl/drawings/_rels/drawing4.xml.rels>&#65279;<?xml version="1.0" encoding="utf-8"?><Relationships xmlns="http://schemas.openxmlformats.org/package/2006/relationships"><Relationship Type="http://schemas.openxmlformats.org/officeDocument/2006/relationships/image" Target="/xl/media/image4.png" Id="Rf2b6fa1578ae43bc" /></Relationships>
</file>

<file path=xl/drawings/_rels/drawing5.xml.rels>&#65279;<?xml version="1.0" encoding="utf-8"?><Relationships xmlns="http://schemas.openxmlformats.org/package/2006/relationships"><Relationship Type="http://schemas.openxmlformats.org/officeDocument/2006/relationships/image" Target="/xl/media/image5.png" Id="R629675731ba54eac" /></Relationships>
</file>

<file path=xl/drawings/drawing1.xml><?xml version="1.0" encoding="utf-8"?>
<xdr:wsDr xmlns:xdr="http://schemas.openxmlformats.org/drawingml/2006/spreadsheetDrawing">
  <xdr:oneCellAnchor>
    <xdr:from>
      <xdr:col>1</xdr:col>
      <xdr:colOff>0</xdr:colOff>
      <xdr:row>1</xdr:row>
      <xdr:rowOff>0</xdr:rowOff>
    </xdr:from>
    <xdr:ext cx="1619250" cy="428625"/>
    <xdr:pic>
      <xdr:nvPicPr>
        <xdr:cNvPr id="1" name="08e01437-f321-4ad3-b22a-edcbebb339e4"/>
        <xdr:cNvPicPr>
          <a:picLocks xmlns:a="http://schemas.openxmlformats.org/drawingml/2006/main" noChangeAspect="1"/>
        </xdr:cNvPicPr>
      </xdr:nvPicPr>
      <xdr:blipFill>
        <a:blip xmlns:r="http://schemas.openxmlformats.org/officeDocument/2006/relationships" xmlns:a="http://schemas.openxmlformats.org/drawingml/2006/main" r:embed="R27460e4bec804727"/>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1</xdr:row>
      <xdr:rowOff>0</xdr:rowOff>
    </xdr:from>
    <xdr:ext cx="1619250" cy="428625"/>
    <xdr:pic>
      <xdr:nvPicPr>
        <xdr:cNvPr id="1" name="0561519d-f3e9-4c17-bfdd-26ae1d91051b"/>
        <xdr:cNvPicPr>
          <a:picLocks xmlns:a="http://schemas.openxmlformats.org/drawingml/2006/main" noChangeAspect="1"/>
        </xdr:cNvPicPr>
      </xdr:nvPicPr>
      <xdr:blipFill>
        <a:blip xmlns:r="http://schemas.openxmlformats.org/officeDocument/2006/relationships" xmlns:a="http://schemas.openxmlformats.org/drawingml/2006/main" r:embed="Rd41d859370a24406"/>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1</xdr:row>
      <xdr:rowOff>0</xdr:rowOff>
    </xdr:from>
    <xdr:ext cx="1619250" cy="428625"/>
    <xdr:pic>
      <xdr:nvPicPr>
        <xdr:cNvPr id="1" name="416f3902-b9ba-4494-95da-461b17043719"/>
        <xdr:cNvPicPr>
          <a:picLocks xmlns:a="http://schemas.openxmlformats.org/drawingml/2006/main" noChangeAspect="1"/>
        </xdr:cNvPicPr>
      </xdr:nvPicPr>
      <xdr:blipFill>
        <a:blip xmlns:r="http://schemas.openxmlformats.org/officeDocument/2006/relationships" xmlns:a="http://schemas.openxmlformats.org/drawingml/2006/main" r:embed="Re4a14b5fd2944093"/>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1</xdr:row>
      <xdr:rowOff>0</xdr:rowOff>
    </xdr:from>
    <xdr:ext cx="1619250" cy="428625"/>
    <xdr:pic>
      <xdr:nvPicPr>
        <xdr:cNvPr id="1" name="ac68f4e3-6712-4618-b36a-6164ecbf96aa"/>
        <xdr:cNvPicPr>
          <a:picLocks xmlns:a="http://schemas.openxmlformats.org/drawingml/2006/main" noChangeAspect="1"/>
        </xdr:cNvPicPr>
      </xdr:nvPicPr>
      <xdr:blipFill>
        <a:blip xmlns:r="http://schemas.openxmlformats.org/officeDocument/2006/relationships" xmlns:a="http://schemas.openxmlformats.org/drawingml/2006/main" r:embed="Rf2b6fa1578ae43bc"/>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1</xdr:col>
      <xdr:colOff>0</xdr:colOff>
      <xdr:row>1</xdr:row>
      <xdr:rowOff>0</xdr:rowOff>
    </xdr:from>
    <xdr:ext cx="1619250" cy="428625"/>
    <xdr:pic>
      <xdr:nvPicPr>
        <xdr:cNvPr id="1" name="6a3fa2fe-7c6e-4c5e-8b7e-cf6177d49f89"/>
        <xdr:cNvPicPr>
          <a:picLocks xmlns:a="http://schemas.openxmlformats.org/drawingml/2006/main" noChangeAspect="1"/>
        </xdr:cNvPicPr>
      </xdr:nvPicPr>
      <xdr:blipFill>
        <a:blip xmlns:r="http://schemas.openxmlformats.org/officeDocument/2006/relationships" xmlns:a="http://schemas.openxmlformats.org/drawingml/2006/main" r:embed="R629675731ba54eac"/>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2" name="TSchedule1607540" displayName="TSchedule1607540" ref="B11:M26" headerRowCount="1" totalsRowCount="0" totalsRowShown="0">
  <x:autoFilter ref="B11:M26"/>
  <x:tableColumns count="12">
    <x:tableColumn id="1" name="Topic ID"/>
    <x:tableColumn id="2" name="Publish date"/>
    <x:tableColumn id="3" name="Writer"/>
    <x:tableColumn id="4" name="Reviewer"/>
    <x:tableColumn id="5" name="Designer"/>
    <x:tableColumn id="6" name="Writing hours"/>
    <x:tableColumn id="7" name="Review hours"/>
    <x:tableColumn id="8" name="Design hours"/>
    <x:tableColumn id="9" name="Status"/>
    <x:tableColumn id="10" name="Topic"/>
    <x:tableColumn id="11" name="Delivery review"/>
    <x:tableColumn id="12" name="Planning window"/>
  </x:tableColumns>
  <x:tableStyleInfo name="TableStyleMedium2" showFirstColumn="0" showLastColumn="0" showRowStripes="0" showColumnStripes="0"/>
</x:table>
</file>

<file path=xl/tables/table2.xml><?xml version="1.0" encoding="utf-8"?>
<x:table xmlns:x="http://schemas.openxmlformats.org/spreadsheetml/2006/main" id="3" name="TCapacity3403935" displayName="TCapacity3403935" ref="B11:I26" headerRowCount="1" totalsRowCount="0" totalsRowShown="0">
  <x:autoFilter ref="B11:I26"/>
  <x:tableColumns count="8">
    <x:tableColumn id="1" name="Person or unique ID"/>
    <x:tableColumn id="2" name="Available hours"/>
    <x:tableColumn id="3" name="Writing hours"/>
    <x:tableColumn id="4" name="Review hours"/>
    <x:tableColumn id="5" name="Design hours"/>
    <x:tableColumn id="6" name="Remaining hours"/>
    <x:tableColumn id="7" name="Capacity review"/>
    <x:tableColumn id="8" name="Constraint or decision"/>
  </x:tableColumns>
  <x:tableStyleInfo name="TableStyleMedium2" showFirstColumn="0" showLastColumn="0" showRowStripes="0" showColumnStripes="0"/>
</x:table>
</file>

<file path=xl/tables/table3.xml><?xml version="1.0" encoding="utf-8"?>
<x:table xmlns:x="http://schemas.openxmlformats.org/spreadsheetml/2006/main" id="1" name="TTopics4352553" displayName="TTopics4352553" ref="B11:I26" headerRowCount="1" totalsRowCount="0" totalsRowShown="0">
  <x:autoFilter ref="B11:I26"/>
  <x:tableColumns count="8">
    <x:tableColumn id="1" name="Topic ID"/>
    <x:tableColumn id="2" name="Audience question"/>
    <x:tableColumn id="3" name="Primary reader"/>
    <x:tableColumn id="4" name="Search or task intent"/>
    <x:tableColumn id="5" name="Evidence needed"/>
    <x:tableColumn id="6" name="Reader’s next action"/>
    <x:tableColumn id="7" name="Format"/>
    <x:tableColumn id="8" name="Decision"/>
  </x:tableColumns>
  <x:tableStyleInfo name="TableStyleMedium2" showFirstColumn="0" showLastColumn="0" showRowStripes="0" showColumnStripes="0"/>
</x:table>
</file>

<file path=xl/tables/table4.xml><?xml version="1.0" encoding="utf-8"?>
<x:table xmlns:x="http://schemas.openxmlformats.org/spreadsheetml/2006/main" id="4" name="TMaintenance4603862" displayName="TMaintenance4603862" ref="B11:H25" headerRowCount="1" totalsRowCount="0" totalsRowShown="0">
  <x:autoFilter ref="B11:H25"/>
  <x:tableColumns count="7">
    <x:tableColumn id="1" name="Live page or asset"/>
    <x:tableColumn id="2" name="Review owner"/>
    <x:tableColumn id="3" name="Review due"/>
    <x:tableColumn id="4" name="Reason for review"/>
    <x:tableColumn id="5" name="Decision or change needed"/>
    <x:tableColumn id="6" name="Status"/>
    <x:tableColumn id="7" name="Due state"/>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f132feef1ee49c4" /></Relationships>
</file>

<file path=xl/worksheets/_rels/sheet2.xml.rels>&#65279;<?xml version="1.0" encoding="utf-8"?><Relationships xmlns="http://schemas.openxmlformats.org/package/2006/relationships"><Relationship Type="http://schemas.openxmlformats.org/officeDocument/2006/relationships/drawing" Target="/xl/drawings/drawing2.xml" Id="R1194b630632c48a2" /><Relationship Type="http://schemas.openxmlformats.org/officeDocument/2006/relationships/table" Target="/xl/tables/table1.xml" Id="R6755ba4aa12d41a5" /></Relationships>
</file>

<file path=xl/worksheets/_rels/sheet3.xml.rels>&#65279;<?xml version="1.0" encoding="utf-8"?><Relationships xmlns="http://schemas.openxmlformats.org/package/2006/relationships"><Relationship Type="http://schemas.openxmlformats.org/officeDocument/2006/relationships/drawing" Target="/xl/drawings/drawing3.xml" Id="R5238f7595e2a4553" /><Relationship Type="http://schemas.openxmlformats.org/officeDocument/2006/relationships/table" Target="/xl/tables/table2.xml" Id="R0066f34c8afe4eb4" /></Relationships>
</file>

<file path=xl/worksheets/_rels/sheet4.xml.rels>&#65279;<?xml version="1.0" encoding="utf-8"?><Relationships xmlns="http://schemas.openxmlformats.org/package/2006/relationships"><Relationship Type="http://schemas.openxmlformats.org/officeDocument/2006/relationships/drawing" Target="/xl/drawings/drawing4.xml" Id="R0234be075996476c" /><Relationship Type="http://schemas.openxmlformats.org/officeDocument/2006/relationships/table" Target="/xl/tables/table3.xml" Id="R53adc1f0b87b4f26" /></Relationships>
</file>

<file path=xl/worksheets/_rels/sheet5.xml.rels>&#65279;<?xml version="1.0" encoding="utf-8"?><Relationships xmlns="http://schemas.openxmlformats.org/package/2006/relationships"><Relationship Type="http://schemas.openxmlformats.org/officeDocument/2006/relationships/drawing" Target="/xl/drawings/drawing5.xml" Id="Rece152fe85414414" /><Relationship Type="http://schemas.openxmlformats.org/officeDocument/2006/relationships/table" Target="/xl/tables/table4.xml" Id="R02dcc52e0e394fcb" /></Relationships>
</file>

<file path=xl/worksheets/sheet1.xml><?xml version="1.0" encoding="utf-8"?>
<worksheet xmlns="http://schemas.openxmlformats.org/spreadsheetml/2006/main" xmlns:r="http://schemas.openxmlformats.org/officeDocument/2006/relationships">
  <sheetPr>
    <tabColor rgb="FF233DFF"/>
    <pageSetUpPr fitToPage="1"/>
  </sheetPr>
  <sheetViews>
    <sheetView showGridLines="0" workbookViewId="0"/>
  </sheetViews>
  <sheetFormatPr defaultRowHeight="15"/>
  <cols>
    <col min="1" max="1" width="3"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s>
  <sheetData>
    <row r="1" ht="22" customHeight="1">
      <c r="A1" s="3"/>
      <c r="B1" s="3"/>
      <c r="C1" s="3"/>
      <c r="D1" s="3"/>
      <c r="E1" s="3"/>
      <c r="F1" s="3"/>
      <c r="G1" s="3"/>
      <c r="H1" s="3"/>
      <c r="I1" s="3"/>
      <c r="J1" s="3"/>
      <c r="K1" s="3"/>
      <c r="L1" s="3"/>
      <c r="M1" s="3"/>
    </row>
    <row r="2" ht="22" customHeight="1">
      <c r="A2" s="3"/>
      <c r="B2" s="3"/>
      <c r="C2" s="3"/>
      <c r="D2" s="3"/>
      <c r="E2" s="3"/>
      <c r="F2" s="3"/>
      <c r="G2" s="3"/>
      <c r="H2" s="3"/>
      <c r="I2" s="3"/>
      <c r="J2" s="3"/>
      <c r="K2" s="3"/>
      <c r="L2" s="3"/>
      <c r="M2" s="3"/>
    </row>
    <row r="3" ht="22" customHeight="1">
      <c r="A3" s="3"/>
      <c r="B3" s="3"/>
      <c r="C3" s="3"/>
      <c r="D3" s="3"/>
      <c r="E3" s="3"/>
      <c r="F3" s="3"/>
      <c r="G3" s="3"/>
      <c r="H3" s="3"/>
      <c r="I3" s="3"/>
      <c r="J3" s="3"/>
      <c r="K3" s="3"/>
      <c r="L3" s="3"/>
      <c r="M3" s="3"/>
    </row>
    <row r="4" ht="22" customHeight="1">
      <c r="A4" s="3"/>
      <c r="B4" s="3"/>
      <c r="C4" s="3"/>
      <c r="D4" s="3"/>
      <c r="E4" s="3"/>
      <c r="F4" s="3"/>
      <c r="G4" s="3"/>
      <c r="H4" s="3"/>
      <c r="I4" s="3"/>
      <c r="J4" s="3"/>
      <c r="K4" s="3"/>
      <c r="L4" s="3"/>
      <c r="M4" s="3"/>
    </row>
    <row r="5" ht="22" customHeight="1">
      <c r="A5" s="3"/>
      <c r="B5" s="5" t="str">
        <v>Content and search planning</v>
      </c>
      <c r="C5" s="5"/>
      <c r="D5" s="5"/>
      <c r="E5" s="5"/>
      <c r="F5" s="5"/>
      <c r="G5" s="5"/>
      <c r="H5" s="5"/>
      <c r="I5" s="5"/>
      <c r="J5" s="5"/>
      <c r="K5" s="5"/>
      <c r="L5" s="5"/>
      <c r="M5" s="5"/>
    </row>
    <row r="6" ht="22" customHeight="1">
      <c r="A6" s="3"/>
      <c r="B6" s="5"/>
      <c r="C6" s="5"/>
      <c r="D6" s="5"/>
      <c r="E6" s="5"/>
      <c r="F6" s="5"/>
      <c r="G6" s="5"/>
      <c r="H6" s="5"/>
      <c r="I6" s="5"/>
      <c r="J6" s="5"/>
      <c r="K6" s="5"/>
      <c r="L6" s="5"/>
      <c r="M6" s="5"/>
    </row>
    <row r="7" ht="20" customHeight="1">
      <c r="A7" s="3"/>
      <c r="B7" s="7" t="str">
        <v>Choose useful work for a defined publishing window, then check the people and evidence needed to deliver it.</v>
      </c>
      <c r="C7" s="7"/>
      <c r="D7" s="7"/>
      <c r="E7" s="7"/>
      <c r="F7" s="7"/>
      <c r="G7" s="7"/>
      <c r="H7" s="7"/>
      <c r="I7" s="7"/>
      <c r="J7" s="7"/>
      <c r="K7" s="7"/>
      <c r="L7" s="7"/>
      <c r="M7" s="7"/>
    </row>
    <row r="8" ht="20" customHeight="1">
      <c r="A8" s="3"/>
      <c r="B8" s="7"/>
      <c r="C8" s="7"/>
      <c r="D8" s="7"/>
      <c r="E8" s="7"/>
      <c r="F8" s="7"/>
      <c r="G8" s="7"/>
      <c r="H8" s="7"/>
      <c r="I8" s="7"/>
      <c r="J8" s="7"/>
      <c r="K8" s="7"/>
      <c r="L8" s="7"/>
      <c r="M8" s="7"/>
    </row>
    <row r="9" ht="22" customHeight="1">
      <c r="A9" s="3"/>
      <c r="B9" s="3"/>
      <c r="C9" s="3"/>
      <c r="D9" s="3"/>
      <c r="E9" s="3"/>
      <c r="F9" s="3"/>
      <c r="G9" s="3"/>
      <c r="H9" s="3"/>
      <c r="I9" s="3"/>
      <c r="J9" s="3"/>
      <c r="K9" s="3"/>
      <c r="L9" s="3"/>
      <c r="M9" s="3"/>
    </row>
    <row r="10" ht="22" customHeight="1">
      <c r="A10" s="3"/>
      <c r="B10" s="42" t="str">
        <v>PLANNING WINDOW</v>
      </c>
      <c r="C10" s="42"/>
      <c r="D10" s="42"/>
      <c r="E10" s="42"/>
      <c r="F10" s="42"/>
      <c r="G10" s="42"/>
      <c r="H10" s="42"/>
      <c r="I10" s="42"/>
      <c r="J10" s="42"/>
      <c r="K10" s="42"/>
      <c r="L10" s="42"/>
      <c r="M10" s="42"/>
    </row>
    <row r="11" ht="22" customHeight="1">
      <c r="A11" s="3"/>
      <c r="B11" s="44" t="str">
        <v>Content objective</v>
      </c>
      <c r="C11" s="44"/>
      <c r="D11" s="44"/>
      <c r="E11" s="44"/>
      <c r="F11" s="44"/>
      <c r="G11" s="44" t="str">
        <v>Plan owner</v>
      </c>
      <c r="H11" s="44"/>
      <c r="I11" s="44"/>
      <c r="J11" s="44"/>
      <c r="K11" s="44" t="str">
        <v>As-of date</v>
      </c>
      <c r="L11" s="44"/>
      <c r="M11" s="44"/>
    </row>
    <row r="12" ht="22" customHeight="1">
      <c r="A12" s="3"/>
      <c r="B12" s="70"/>
      <c r="C12" s="70"/>
      <c r="D12" s="70"/>
      <c r="E12" s="70"/>
      <c r="F12" s="70"/>
      <c r="G12" s="70"/>
      <c r="H12" s="70"/>
      <c r="I12" s="70"/>
      <c r="J12" s="70"/>
      <c r="K12" s="72"/>
      <c r="L12" s="72"/>
      <c r="M12" s="72"/>
    </row>
    <row r="13" ht="22" customHeight="1">
      <c r="A13" s="3"/>
      <c r="B13" s="71"/>
      <c r="C13" s="71"/>
      <c r="D13" s="71"/>
      <c r="E13" s="71"/>
      <c r="F13" s="71"/>
      <c r="G13" s="71"/>
      <c r="H13" s="71"/>
      <c r="I13" s="71"/>
      <c r="J13" s="71"/>
      <c r="K13" s="73"/>
      <c r="L13" s="73"/>
      <c r="M13" s="73"/>
    </row>
    <row r="14" ht="22" customHeight="1">
      <c r="A14" s="3"/>
      <c r="B14" s="3"/>
      <c r="C14" s="3"/>
      <c r="D14" s="3"/>
      <c r="E14" s="3"/>
      <c r="F14" s="3"/>
      <c r="G14" s="3"/>
      <c r="H14" s="3"/>
      <c r="I14" s="3"/>
      <c r="J14" s="3"/>
      <c r="K14" s="3"/>
      <c r="L14" s="3"/>
      <c r="M14" s="3"/>
    </row>
    <row r="15" ht="22" customHeight="1">
      <c r="A15" s="3"/>
      <c r="B15" s="44" t="str">
        <v>Window start</v>
      </c>
      <c r="C15" s="44"/>
      <c r="D15" s="44"/>
      <c r="E15" s="44"/>
      <c r="F15" s="44" t="str">
        <v>Window end</v>
      </c>
      <c r="G15" s="44"/>
      <c r="H15" s="44"/>
      <c r="I15" s="44"/>
      <c r="J15" s="3"/>
      <c r="K15" s="3"/>
      <c r="L15" s="3"/>
      <c r="M15" s="3"/>
    </row>
    <row r="16" ht="22" customHeight="1">
      <c r="A16" s="3"/>
      <c r="B16" s="72"/>
      <c r="C16" s="72"/>
      <c r="D16" s="72"/>
      <c r="E16" s="72"/>
      <c r="F16" s="72"/>
      <c r="G16" s="72"/>
      <c r="H16" s="72"/>
      <c r="I16" s="72"/>
      <c r="J16" s="3"/>
      <c r="K16" s="3"/>
      <c r="L16" s="3"/>
      <c r="M16" s="3"/>
    </row>
    <row r="17" ht="22" customHeight="1">
      <c r="A17" s="3"/>
      <c r="B17" s="73"/>
      <c r="C17" s="73"/>
      <c r="D17" s="73"/>
      <c r="E17" s="73"/>
      <c r="F17" s="73"/>
      <c r="G17" s="73"/>
      <c r="H17" s="73"/>
      <c r="I17" s="73"/>
      <c r="J17" s="3"/>
      <c r="K17" s="3"/>
      <c r="L17" s="3"/>
      <c r="M17" s="3"/>
    </row>
    <row r="18" ht="22" customHeight="1">
      <c r="A18" s="3"/>
      <c r="B18" s="3"/>
      <c r="C18" s="3"/>
      <c r="D18" s="3"/>
      <c r="E18" s="3"/>
      <c r="F18" s="3"/>
      <c r="G18" s="3"/>
      <c r="H18" s="3"/>
      <c r="I18" s="3"/>
      <c r="J18" s="3"/>
      <c r="K18" s="3"/>
      <c r="L18" s="3"/>
      <c r="M18" s="3"/>
    </row>
    <row r="19" ht="22" customHeight="1">
      <c r="A19" s="3"/>
      <c r="B19" s="3"/>
      <c r="C19" s="3"/>
      <c r="D19" s="3"/>
      <c r="E19" s="3"/>
      <c r="F19" s="3"/>
      <c r="G19" s="3"/>
      <c r="H19" s="3"/>
      <c r="I19" s="3"/>
      <c r="J19" s="3"/>
      <c r="K19" s="3"/>
      <c r="L19" s="3"/>
      <c r="M19" s="3"/>
    </row>
    <row r="20" ht="22" customHeight="1">
      <c r="A20" s="3"/>
      <c r="B20" s="42" t="str">
        <v>DELIVERY AND CAPACITY</v>
      </c>
      <c r="C20" s="42"/>
      <c r="D20" s="42"/>
      <c r="E20" s="42"/>
      <c r="F20" s="42"/>
      <c r="G20" s="42"/>
      <c r="H20" s="42"/>
      <c r="I20" s="42"/>
      <c r="J20" s="42"/>
      <c r="K20" s="42"/>
      <c r="L20" s="42"/>
      <c r="M20" s="42"/>
    </row>
    <row r="21" ht="22" customHeight="1">
      <c r="A21" s="3"/>
      <c r="B21" s="3"/>
      <c r="C21" s="3"/>
      <c r="D21" s="3"/>
      <c r="E21" s="3"/>
      <c r="F21" s="3"/>
      <c r="G21" s="3"/>
      <c r="H21" s="3"/>
      <c r="I21" s="3"/>
      <c r="J21" s="3"/>
      <c r="K21" s="3"/>
      <c r="L21" s="3"/>
      <c r="M21" s="3"/>
    </row>
    <row r="22" ht="22" customHeight="1">
      <c r="A22" s="3"/>
      <c r="B22" s="44" t="str">
        <v>Items ready in window</v>
      </c>
      <c r="C22" s="44"/>
      <c r="D22" s="44"/>
      <c r="E22" s="44"/>
      <c r="F22" s="44" t="str">
        <v>People over capacity</v>
      </c>
      <c r="G22" s="44"/>
      <c r="H22" s="44"/>
      <c r="I22" s="44"/>
      <c r="J22" s="44" t="str">
        <v>Maintenance overdue</v>
      </c>
      <c r="K22" s="44"/>
      <c r="L22" s="44"/>
      <c r="M22" s="44"/>
    </row>
    <row r="23" ht="22" customHeight="1">
      <c r="A23" s="3"/>
      <c r="B23" s="54" t="str">
        <f>IF(COUNT(B16,F16)&lt;&gt;2,"",IF(F16&lt;B16,"Correct dates",COUNTIFS(Schedule!M12:M26,"Inside",Schedule!L12:L26,"Ready")))</f>
      </c>
      <c r="C23" s="54"/>
      <c r="D23" s="54"/>
      <c r="E23" s="54"/>
      <c r="F23" s="54" t="str">
        <f>IF(COUNTA(Capacity!B12:B26)=0,"",COUNTIFS(Capacity!H12:H26,"Over capacity"))</f>
      </c>
      <c r="G23" s="54"/>
      <c r="H23" s="54"/>
      <c r="I23" s="54"/>
      <c r="J23" s="54" t="str">
        <f>IF(NOT(ISNUMBER(K12)),"",IF(COUNTA(Maintenance!B12:B25)=0,"",COUNTIFS(Maintenance!H12:H25,"Overdue")))</f>
      </c>
      <c r="K23" s="54"/>
      <c r="L23" s="54"/>
      <c r="M23" s="54"/>
    </row>
    <row r="24" ht="22" customHeight="1">
      <c r="A24" s="3"/>
      <c r="B24" s="54"/>
      <c r="C24" s="54"/>
      <c r="D24" s="54"/>
      <c r="E24" s="54"/>
      <c r="F24" s="54"/>
      <c r="G24" s="54"/>
      <c r="H24" s="54"/>
      <c r="I24" s="54"/>
      <c r="J24" s="54"/>
      <c r="K24" s="54"/>
      <c r="L24" s="54"/>
      <c r="M24" s="54"/>
    </row>
    <row r="25" ht="22" customHeight="1">
      <c r="A25" s="3"/>
      <c r="B25" s="3"/>
      <c r="C25" s="3"/>
      <c r="D25" s="3"/>
      <c r="E25" s="3"/>
      <c r="F25" s="3"/>
      <c r="G25" s="3"/>
      <c r="H25" s="3"/>
      <c r="I25" s="3"/>
      <c r="J25" s="3"/>
      <c r="K25" s="3"/>
      <c r="L25" s="3"/>
      <c r="M25" s="3"/>
    </row>
    <row r="26" ht="22" customHeight="1">
      <c r="A26" s="3"/>
      <c r="B26" s="44" t="str">
        <v>Schedule needs attention</v>
      </c>
      <c r="C26" s="44"/>
      <c r="D26" s="44"/>
      <c r="E26" s="44"/>
      <c r="F26" s="3" t="str">
        <f>IF(COUNTA(Schedule!B12:J26)=0,"No work scheduled",COUNTIFS(Schedule!L12:L26,"&lt;&gt;",Schedule!L12:L26,"&lt;&gt;Ready",Schedule!L12:L26,"&lt;&gt;Cancelled"))</f>
        <v>No work scheduled</v>
      </c>
      <c r="G26" s="3"/>
      <c r="H26" s="3"/>
      <c r="I26" s="3"/>
      <c r="J26" s="3"/>
      <c r="K26" s="3"/>
      <c r="L26" s="3"/>
      <c r="M26" s="3"/>
    </row>
    <row r="27" ht="22" customHeight="1">
      <c r="A27" s="3"/>
      <c r="B27" s="3"/>
      <c r="C27" s="3"/>
      <c r="D27" s="3"/>
      <c r="E27" s="3"/>
      <c r="F27" s="3"/>
      <c r="G27" s="3"/>
      <c r="H27" s="3"/>
      <c r="I27" s="3"/>
      <c r="J27" s="3"/>
      <c r="K27" s="3"/>
      <c r="L27" s="3"/>
      <c r="M27" s="3"/>
    </row>
    <row r="28" ht="22" customHeight="1">
      <c r="A28" s="3"/>
      <c r="B28" s="3"/>
      <c r="C28" s="3"/>
      <c r="D28" s="3"/>
      <c r="E28" s="3"/>
      <c r="F28" s="3"/>
      <c r="G28" s="3"/>
      <c r="H28" s="3"/>
      <c r="I28" s="3"/>
      <c r="J28" s="3"/>
      <c r="K28" s="3"/>
      <c r="L28" s="3"/>
      <c r="M28" s="3"/>
    </row>
    <row r="29" ht="22" customHeight="1">
      <c r="A29" s="3"/>
      <c r="B29" s="42" t="str">
        <v>PLAN THE WORK</v>
      </c>
      <c r="C29" s="42"/>
      <c r="D29" s="42"/>
      <c r="E29" s="42"/>
      <c r="F29" s="42"/>
      <c r="G29" s="42"/>
      <c r="H29" s="42"/>
      <c r="I29" s="42"/>
      <c r="J29" s="42"/>
      <c r="K29" s="42"/>
      <c r="L29" s="42"/>
      <c r="M29" s="42"/>
    </row>
    <row r="30" ht="22" customHeight="1">
      <c r="A30" s="3"/>
      <c r="B30" s="3"/>
      <c r="C30" s="3"/>
      <c r="D30" s="3"/>
      <c r="E30" s="3"/>
      <c r="F30" s="3"/>
      <c r="G30" s="3"/>
      <c r="H30" s="3"/>
      <c r="I30" s="3"/>
      <c r="J30" s="3"/>
      <c r="K30" s="3"/>
      <c r="L30" s="3"/>
      <c r="M30" s="3"/>
    </row>
    <row r="31" ht="22" customHeight="1">
      <c r="A31" s="3"/>
      <c r="B31" s="7" t="str">
        <v>Define a useful question and the evidence behind its answer in Topics. Assign it in Schedule, then use Capacity to check every person’s total work. Resolve incomplete assignments before committing publication dates.</v>
      </c>
      <c r="C31" s="7"/>
      <c r="D31" s="7"/>
      <c r="E31" s="7"/>
      <c r="F31" s="7"/>
      <c r="G31" s="7"/>
      <c r="H31" s="7"/>
      <c r="I31" s="7"/>
      <c r="J31" s="7"/>
      <c r="K31" s="7"/>
      <c r="L31" s="7"/>
      <c r="M31" s="7"/>
    </row>
    <row r="32" ht="22" customHeight="1">
      <c r="A32" s="3"/>
      <c r="B32" s="7"/>
      <c r="C32" s="7"/>
      <c r="D32" s="7"/>
      <c r="E32" s="7"/>
      <c r="F32" s="7"/>
      <c r="G32" s="7"/>
      <c r="H32" s="7"/>
      <c r="I32" s="7"/>
      <c r="J32" s="7"/>
      <c r="K32" s="7"/>
      <c r="L32" s="7"/>
      <c r="M32" s="7"/>
    </row>
    <row r="33" ht="22" customHeight="1">
      <c r="A33" s="3"/>
      <c r="B33" s="7"/>
      <c r="C33" s="7"/>
      <c r="D33" s="7"/>
      <c r="E33" s="7"/>
      <c r="F33" s="7"/>
      <c r="G33" s="7"/>
      <c r="H33" s="7"/>
      <c r="I33" s="7"/>
      <c r="J33" s="7"/>
      <c r="K33" s="7"/>
      <c r="L33" s="7"/>
      <c r="M33" s="7"/>
    </row>
    <row r="34" ht="22" customHeight="1">
      <c r="A34" s="3"/>
      <c r="B34" s="3"/>
      <c r="C34" s="3"/>
      <c r="D34" s="3"/>
      <c r="E34" s="3"/>
      <c r="F34" s="3"/>
      <c r="G34" s="3"/>
      <c r="H34" s="3"/>
      <c r="I34" s="3"/>
      <c r="J34" s="3"/>
      <c r="K34" s="3"/>
      <c r="L34" s="3"/>
      <c r="M34" s="3"/>
    </row>
    <row r="35" ht="22" customHeight="1">
      <c r="A35" s="3"/>
      <c r="B35" s="7" t="str">
        <v>Protect review time as well as writing time. When the plan exceeds capacity, change scope, sequence or staffing and record the choice. Use Maintenance to keep existing content accurate alongside new production.</v>
      </c>
      <c r="C35" s="7"/>
      <c r="D35" s="7"/>
      <c r="E35" s="7"/>
      <c r="F35" s="7"/>
      <c r="G35" s="7"/>
      <c r="H35" s="7"/>
      <c r="I35" s="7"/>
      <c r="J35" s="7"/>
      <c r="K35" s="7"/>
      <c r="L35" s="7"/>
      <c r="M35" s="7"/>
    </row>
    <row r="36" ht="22" customHeight="1">
      <c r="A36" s="3"/>
      <c r="B36" s="7"/>
      <c r="C36" s="7"/>
      <c r="D36" s="7"/>
      <c r="E36" s="7"/>
      <c r="F36" s="7"/>
      <c r="G36" s="7"/>
      <c r="H36" s="7"/>
      <c r="I36" s="7"/>
      <c r="J36" s="7"/>
      <c r="K36" s="7"/>
      <c r="L36" s="7"/>
      <c r="M36" s="7"/>
    </row>
    <row r="37" ht="22" customHeight="1">
      <c r="A37" s="3"/>
      <c r="B37" s="7"/>
      <c r="C37" s="7"/>
      <c r="D37" s="7"/>
      <c r="E37" s="7"/>
      <c r="F37" s="7"/>
      <c r="G37" s="7"/>
      <c r="H37" s="7"/>
      <c r="I37" s="7"/>
      <c r="J37" s="7"/>
      <c r="K37" s="7"/>
      <c r="L37" s="7"/>
      <c r="M37" s="7"/>
    </row>
    <row r="38" ht="22" customHeight="1">
      <c r="A38" s="3"/>
      <c r="B38" s="3"/>
      <c r="C38" s="3"/>
      <c r="D38" s="3"/>
      <c r="E38" s="3"/>
      <c r="F38" s="3"/>
      <c r="G38" s="3"/>
      <c r="H38" s="3"/>
      <c r="I38" s="3"/>
      <c r="J38" s="3"/>
      <c r="K38" s="3"/>
      <c r="L38" s="3"/>
      <c r="M38" s="3"/>
    </row>
    <row r="39" ht="22" customHeight="1">
      <c r="A39" s="3"/>
      <c r="B39" s="3"/>
      <c r="C39" s="3"/>
      <c r="D39" s="3"/>
      <c r="E39" s="3"/>
      <c r="F39" s="3"/>
      <c r="G39" s="3"/>
      <c r="H39" s="3"/>
      <c r="I39" s="3"/>
      <c r="J39" s="3"/>
      <c r="K39" s="3"/>
      <c r="L39" s="3"/>
      <c r="M39" s="3"/>
    </row>
    <row r="40" ht="22" customHeight="1">
      <c r="A40" s="3"/>
      <c r="B40" s="3"/>
      <c r="C40" s="3"/>
      <c r="D40" s="3"/>
      <c r="E40" s="3"/>
      <c r="F40" s="3"/>
      <c r="G40" s="3"/>
      <c r="H40" s="3"/>
      <c r="I40" s="3"/>
      <c r="J40" s="3"/>
      <c r="K40" s="3"/>
      <c r="L40" s="3"/>
      <c r="M40" s="3"/>
    </row>
    <row r="41" ht="22" customHeight="1">
      <c r="A41" s="3"/>
      <c r="B41" s="3"/>
      <c r="C41" s="3"/>
      <c r="D41" s="3"/>
      <c r="E41" s="3"/>
      <c r="F41" s="3"/>
      <c r="G41" s="3"/>
      <c r="H41" s="3"/>
      <c r="I41" s="3"/>
      <c r="J41" s="3"/>
      <c r="K41" s="3"/>
      <c r="L41" s="3"/>
      <c r="M41" s="3"/>
    </row>
    <row r="42" ht="22" customHeight="1">
      <c r="A42" s="3"/>
      <c r="B42" s="3"/>
      <c r="C42" s="3"/>
      <c r="D42" s="3"/>
      <c r="E42" s="3"/>
      <c r="F42" s="3"/>
      <c r="G42" s="3"/>
      <c r="H42" s="3"/>
      <c r="I42" s="3"/>
      <c r="J42" s="3"/>
      <c r="K42" s="3"/>
      <c r="L42" s="3"/>
      <c r="M42" s="3"/>
    </row>
    <row r="43" ht="22" customHeight="1">
      <c r="A43" s="3"/>
      <c r="B43" s="56" t="str">
        <v>© MT BYTES</v>
      </c>
      <c r="C43" s="56"/>
      <c r="D43" s="56"/>
      <c r="E43" s="56"/>
      <c r="F43" s="56"/>
      <c r="G43" s="56"/>
      <c r="H43" s="56"/>
      <c r="I43" s="56"/>
      <c r="J43" s="56"/>
      <c r="K43" s="56"/>
      <c r="L43" s="56"/>
      <c r="M43" s="56"/>
    </row>
  </sheetData>
  <sheetProtection sheet="1" objects="1" scenarios="1" formatCells="1" formatColumns="1" formatRows="1" insertColumns="1" insertRows="1" deleteColumns="1" deleteRows="1" sort="1" autoFilter="0" selectLockedCells="0" selectUnlockedCells="0"/>
  <mergeCells>
    <mergeCell ref="B5:M6"/>
    <mergeCell ref="B7:M8"/>
    <mergeCell ref="B10:M10"/>
    <mergeCell ref="B11:F11"/>
    <mergeCell ref="B12:F13"/>
    <mergeCell ref="G11:J11"/>
    <mergeCell ref="G12:J13"/>
    <mergeCell ref="K11:M11"/>
    <mergeCell ref="K12:M13"/>
    <mergeCell ref="B15:E15"/>
    <mergeCell ref="B16:E17"/>
    <mergeCell ref="F15:I15"/>
    <mergeCell ref="F16:I17"/>
    <mergeCell ref="B20:M20"/>
    <mergeCell ref="B22:E22"/>
    <mergeCell ref="B23:E24"/>
    <mergeCell ref="F22:I22"/>
    <mergeCell ref="F23:I24"/>
    <mergeCell ref="J22:M22"/>
    <mergeCell ref="J23:M24"/>
    <mergeCell ref="B26:E26"/>
    <mergeCell ref="F26:M26"/>
    <mergeCell ref="B29:M29"/>
    <mergeCell ref="B31:M33"/>
    <mergeCell ref="B35:M37"/>
    <mergeCell ref="B43:M43"/>
  </mergeCells>
  <dataValidations count="3">
    <dataValidation type="whole" errorStyle="stop" operator="between" showErrorMessage="1" errorTitle="Check this number" error="Enter a whole number from 1 to 2958465." sqref="K12">
      <formula1>1</formula1>
      <formula2>2958465</formula2>
    </dataValidation>
    <dataValidation type="whole" errorStyle="stop" operator="between" showErrorMessage="1" errorTitle="Check this number" error="Enter a whole number from 1 to 2958465." sqref="B16">
      <formula1>1</formula1>
      <formula2>2958465</formula2>
    </dataValidation>
    <dataValidation type="whole" errorStyle="stop" operator="between" showErrorMessage="1" errorTitle="Check this number" error="Enter a whole number from 1 to 2958465." sqref="F16">
      <formula1>1</formula1>
      <formula2>2958465</formula2>
    </dataValidation>
  </dataValidations>
  <pageMargins left="0.30" right="0.30" top="0.45" bottom="0.45" header="0.15" footer="0.20"/>
  <pageSetup paperSize="8" orientation="portrait" fitToWidth="1" fitToHeight="1" useFirstPageNumber="0"/>
  <headerFooter>
    <oddFooter>&amp;R&amp;"Inter,Regular"&amp;8Page &amp;P of &amp;N</oddFooter>
  </headerFooter>
  <drawing r:id="Raf132feef1ee49c4"/>
</worksheet>
</file>

<file path=xl/worksheets/sheet2.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2" hidden="0" customWidth="1"/>
    <col min="3" max="3" width="18" hidden="0" customWidth="1"/>
    <col min="4" max="4" width="23" hidden="0" customWidth="1"/>
    <col min="5" max="5" width="23" hidden="0" customWidth="1"/>
    <col min="6" max="6" width="23" hidden="0" customWidth="1"/>
    <col min="7" max="7" width="17" hidden="0" customWidth="1"/>
    <col min="8" max="8" width="17" hidden="0" customWidth="1"/>
    <col min="9" max="9" width="17" hidden="0" customWidth="1"/>
    <col min="10" max="10" width="20" hidden="0" customWidth="1"/>
    <col min="11" max="11" width="36" hidden="0" customWidth="1"/>
    <col min="12" max="12" width="31" hidden="0" customWidth="1"/>
    <col min="13" max="13" width="18" hidden="0" customWidth="1"/>
  </cols>
  <sheetData>
    <row r="1" ht="22" customHeight="1">
      <c r="A1" s="3"/>
      <c r="B1" s="3"/>
      <c r="C1" s="3"/>
      <c r="D1" s="3"/>
      <c r="E1" s="3"/>
      <c r="F1" s="3"/>
      <c r="G1" s="3"/>
      <c r="H1" s="3"/>
      <c r="I1" s="3"/>
      <c r="J1" s="3"/>
      <c r="K1" s="3"/>
      <c r="L1" s="3"/>
      <c r="M1" s="3"/>
    </row>
    <row r="2" ht="22" customHeight="1">
      <c r="A2" s="3"/>
      <c r="B2" s="3"/>
      <c r="C2" s="3"/>
      <c r="D2" s="3"/>
      <c r="E2" s="3"/>
      <c r="F2" s="3"/>
      <c r="G2" s="3"/>
      <c r="H2" s="3"/>
      <c r="I2" s="3"/>
      <c r="J2" s="3"/>
      <c r="K2" s="3"/>
      <c r="L2" s="3"/>
      <c r="M2" s="3"/>
    </row>
    <row r="3" ht="22" customHeight="1">
      <c r="A3" s="3"/>
      <c r="B3" s="3"/>
      <c r="C3" s="3"/>
      <c r="D3" s="3"/>
      <c r="E3" s="3"/>
      <c r="F3" s="3"/>
      <c r="G3" s="3"/>
      <c r="H3" s="3"/>
      <c r="I3" s="3"/>
      <c r="J3" s="3"/>
      <c r="K3" s="3"/>
      <c r="L3" s="3"/>
      <c r="M3" s="3"/>
    </row>
    <row r="4" ht="22" customHeight="1">
      <c r="A4" s="3"/>
      <c r="B4" s="3"/>
      <c r="C4" s="3"/>
      <c r="D4" s="3"/>
      <c r="E4" s="3"/>
      <c r="F4" s="3"/>
      <c r="G4" s="3"/>
      <c r="H4" s="3"/>
      <c r="I4" s="3"/>
      <c r="J4" s="3"/>
      <c r="K4" s="3"/>
      <c r="L4" s="3"/>
      <c r="M4" s="3"/>
    </row>
    <row r="5" ht="22" customHeight="1">
      <c r="A5" s="3"/>
      <c r="B5" s="9" t="str">
        <v>Plan the delivery</v>
      </c>
      <c r="C5" s="9"/>
      <c r="D5" s="9"/>
      <c r="E5" s="9"/>
      <c r="F5" s="9"/>
      <c r="G5" s="9"/>
      <c r="H5" s="9"/>
      <c r="I5" s="9"/>
      <c r="J5" s="9"/>
      <c r="K5" s="9"/>
      <c r="L5" s="9"/>
      <c r="M5" s="9"/>
    </row>
    <row r="6" ht="22" customHeight="1">
      <c r="A6" s="3"/>
      <c r="B6" s="9"/>
      <c r="C6" s="9"/>
      <c r="D6" s="9"/>
      <c r="E6" s="9"/>
      <c r="F6" s="9"/>
      <c r="G6" s="9"/>
      <c r="H6" s="9"/>
      <c r="I6" s="9"/>
      <c r="J6" s="9"/>
      <c r="K6" s="9"/>
      <c r="L6" s="9"/>
      <c r="M6" s="9"/>
    </row>
    <row r="7" ht="20" customHeight="1">
      <c r="A7" s="3"/>
      <c r="B7" s="7" t="str">
        <v>Choose a Topic ID, set the publication date and assign each role. Enter zero hours only when that role needs no work.</v>
      </c>
      <c r="C7" s="7"/>
      <c r="D7" s="7"/>
      <c r="E7" s="7"/>
      <c r="F7" s="7"/>
      <c r="G7" s="7"/>
      <c r="H7" s="7"/>
      <c r="I7" s="7"/>
      <c r="J7" s="7"/>
      <c r="K7" s="7"/>
      <c r="L7" s="7"/>
      <c r="M7" s="7"/>
    </row>
    <row r="8" ht="20" customHeight="1">
      <c r="A8" s="3"/>
      <c r="B8" s="7"/>
      <c r="C8" s="7"/>
      <c r="D8" s="7"/>
      <c r="E8" s="7"/>
      <c r="F8" s="7"/>
      <c r="G8" s="7"/>
      <c r="H8" s="7"/>
      <c r="I8" s="7"/>
      <c r="J8" s="7"/>
      <c r="K8" s="7"/>
      <c r="L8" s="7"/>
      <c r="M8" s="7"/>
    </row>
    <row r="9" ht="22" customHeight="1">
      <c r="A9" s="3"/>
      <c r="B9" s="3"/>
      <c r="C9" s="3"/>
      <c r="D9" s="3"/>
      <c r="E9" s="3"/>
      <c r="F9" s="3"/>
      <c r="G9" s="3"/>
      <c r="H9" s="3"/>
      <c r="I9" s="3"/>
      <c r="J9" s="3"/>
      <c r="K9" s="3"/>
      <c r="L9" s="3"/>
      <c r="M9" s="3"/>
    </row>
    <row r="10" ht="22" customHeight="1">
      <c r="A10" s="3"/>
      <c r="B10" s="3"/>
      <c r="C10" s="3"/>
      <c r="D10" s="3"/>
      <c r="E10" s="3"/>
      <c r="F10" s="3"/>
      <c r="G10" s="3"/>
      <c r="H10" s="3"/>
      <c r="I10" s="3"/>
      <c r="J10" s="3"/>
      <c r="K10" s="3"/>
      <c r="L10" s="3"/>
      <c r="M10" s="3"/>
    </row>
    <row r="11" ht="36" customHeight="1">
      <c r="A11" s="3"/>
      <c r="B11" s="18" t="str">
        <v>Topic ID</v>
      </c>
      <c r="C11" s="19" t="str">
        <v>Publish date</v>
      </c>
      <c r="D11" s="19" t="str">
        <v>Writer</v>
      </c>
      <c r="E11" s="19" t="str">
        <v>Reviewer</v>
      </c>
      <c r="F11" s="19" t="str">
        <v>Designer</v>
      </c>
      <c r="G11" s="19" t="str">
        <v>Writing hours</v>
      </c>
      <c r="H11" s="19" t="str">
        <v>Review hours</v>
      </c>
      <c r="I11" s="19" t="str">
        <v>Design hours</v>
      </c>
      <c r="J11" s="19" t="str">
        <v>Status</v>
      </c>
      <c r="K11" s="19" t="str">
        <v>Topic</v>
      </c>
      <c r="L11" s="19" t="str">
        <v>Delivery review</v>
      </c>
      <c r="M11" s="20" t="str">
        <v>Planning window</v>
      </c>
    </row>
    <row r="12" ht="35" customHeight="1">
      <c r="A12" s="3"/>
      <c r="B12" s="74"/>
      <c r="C12" s="77"/>
      <c r="D12" s="74"/>
      <c r="E12" s="74"/>
      <c r="F12" s="74"/>
      <c r="G12" s="74"/>
      <c r="H12" s="74"/>
      <c r="I12" s="74"/>
      <c r="J12" s="74"/>
      <c r="K12" s="31" t="str">
        <f>IF(B12="","",IF(COUNTIFS(Topics!$B$12:$B$26,B12,Topics!$C$12:$C$26,"&lt;&gt;")=1,INDEX(Topics!$C$12:$C$26,MATCH(B12,Topics!$B$12:$B$26,0)),"Choose a defined topic"))</f>
      </c>
      <c r="L12" s="31" t="str">
        <f>IF(COUNTA(B12:J12)=0,"",IF(J12="Cancelled","Cancelled",IF(K12="Choose a defined topic","Choose a defined topic",IF(OR(B12="",NOT(ISNUMBER(C12)),D12="",E12="",J12=""),"Complete schedule fields",IF(COUNT(G12:I12)&lt;&gt;3,"Enter hours for every role",IF(MIN(G12:I12)&lt;0,"Correct negative hours",IF(AND(I12&gt;0,F12=""),"Assign a designer",IF(OR(COUNTIFS(Capacity!$B$12:$B$26,D12)&lt;&gt;1,COUNTIFS(Capacity!$B$12:$B$26,E12)&lt;&gt;1,AND(F12&lt;&gt;"",COUNTIFS(Capacity!$B$12:$B$26,F12)&lt;&gt;1)),"Add unique people in Capacity","Ready"))))))))</f>
      </c>
      <c r="M12" s="31" t="str">
        <f>IF(COUNTA(B12:J12)=0,"",IF(OR(NOT(ISNUMBER(C12)),COUNT(Plan!$B$16,Plan!$F$16)&lt;&gt;2,Plan!$F$16&lt;Plan!$B$16),"Set valid dates",IF(AND(C12&gt;=Plan!$B$16,C12&lt;=Plan!$F$16),"Inside","Outside")))</f>
      </c>
    </row>
    <row r="13" ht="35" customHeight="1">
      <c r="A13" s="3"/>
      <c r="B13" s="75"/>
      <c r="C13" s="78"/>
      <c r="D13" s="75"/>
      <c r="E13" s="75"/>
      <c r="F13" s="75"/>
      <c r="G13" s="75"/>
      <c r="H13" s="75"/>
      <c r="I13" s="75"/>
      <c r="J13" s="75"/>
      <c r="K13" s="32" t="str">
        <f>IF(B13="","",IF(COUNTIFS(Topics!$B$12:$B$26,B13,Topics!$C$12:$C$26,"&lt;&gt;")=1,INDEX(Topics!$C$12:$C$26,MATCH(B13,Topics!$B$12:$B$26,0)),"Choose a defined topic"))</f>
      </c>
      <c r="L13" s="32" t="str">
        <f>IF(COUNTA(B13:J13)=0,"",IF(J13="Cancelled","Cancelled",IF(K13="Choose a defined topic","Choose a defined topic",IF(OR(B13="",NOT(ISNUMBER(C13)),D13="",E13="",J13=""),"Complete schedule fields",IF(COUNT(G13:I13)&lt;&gt;3,"Enter hours for every role",IF(MIN(G13:I13)&lt;0,"Correct negative hours",IF(AND(I13&gt;0,F13=""),"Assign a designer",IF(OR(COUNTIFS(Capacity!$B$12:$B$26,D13)&lt;&gt;1,COUNTIFS(Capacity!$B$12:$B$26,E13)&lt;&gt;1,AND(F13&lt;&gt;"",COUNTIFS(Capacity!$B$12:$B$26,F13)&lt;&gt;1)),"Add unique people in Capacity","Ready"))))))))</f>
      </c>
      <c r="M13" s="32" t="str">
        <f>IF(COUNTA(B13:J13)=0,"",IF(OR(NOT(ISNUMBER(C13)),COUNT(Plan!$B$16,Plan!$F$16)&lt;&gt;2,Plan!$F$16&lt;Plan!$B$16),"Set valid dates",IF(AND(C13&gt;=Plan!$B$16,C13&lt;=Plan!$F$16),"Inside","Outside")))</f>
      </c>
    </row>
    <row r="14" ht="35" customHeight="1">
      <c r="A14" s="3"/>
      <c r="B14" s="75"/>
      <c r="C14" s="78"/>
      <c r="D14" s="75"/>
      <c r="E14" s="75"/>
      <c r="F14" s="75"/>
      <c r="G14" s="75"/>
      <c r="H14" s="75"/>
      <c r="I14" s="75"/>
      <c r="J14" s="75"/>
      <c r="K14" s="32" t="str">
        <f>IF(B14="","",IF(COUNTIFS(Topics!$B$12:$B$26,B14,Topics!$C$12:$C$26,"&lt;&gt;")=1,INDEX(Topics!$C$12:$C$26,MATCH(B14,Topics!$B$12:$B$26,0)),"Choose a defined topic"))</f>
      </c>
      <c r="L14" s="32" t="str">
        <f>IF(COUNTA(B14:J14)=0,"",IF(J14="Cancelled","Cancelled",IF(K14="Choose a defined topic","Choose a defined topic",IF(OR(B14="",NOT(ISNUMBER(C14)),D14="",E14="",J14=""),"Complete schedule fields",IF(COUNT(G14:I14)&lt;&gt;3,"Enter hours for every role",IF(MIN(G14:I14)&lt;0,"Correct negative hours",IF(AND(I14&gt;0,F14=""),"Assign a designer",IF(OR(COUNTIFS(Capacity!$B$12:$B$26,D14)&lt;&gt;1,COUNTIFS(Capacity!$B$12:$B$26,E14)&lt;&gt;1,AND(F14&lt;&gt;"",COUNTIFS(Capacity!$B$12:$B$26,F14)&lt;&gt;1)),"Add unique people in Capacity","Ready"))))))))</f>
      </c>
      <c r="M14" s="32" t="str">
        <f>IF(COUNTA(B14:J14)=0,"",IF(OR(NOT(ISNUMBER(C14)),COUNT(Plan!$B$16,Plan!$F$16)&lt;&gt;2,Plan!$F$16&lt;Plan!$B$16),"Set valid dates",IF(AND(C14&gt;=Plan!$B$16,C14&lt;=Plan!$F$16),"Inside","Outside")))</f>
      </c>
    </row>
    <row r="15" ht="35" customHeight="1">
      <c r="A15" s="3"/>
      <c r="B15" s="75"/>
      <c r="C15" s="78"/>
      <c r="D15" s="75"/>
      <c r="E15" s="75"/>
      <c r="F15" s="75"/>
      <c r="G15" s="75"/>
      <c r="H15" s="75"/>
      <c r="I15" s="75"/>
      <c r="J15" s="75"/>
      <c r="K15" s="32" t="str">
        <f>IF(B15="","",IF(COUNTIFS(Topics!$B$12:$B$26,B15,Topics!$C$12:$C$26,"&lt;&gt;")=1,INDEX(Topics!$C$12:$C$26,MATCH(B15,Topics!$B$12:$B$26,0)),"Choose a defined topic"))</f>
      </c>
      <c r="L15" s="32" t="str">
        <f>IF(COUNTA(B15:J15)=0,"",IF(J15="Cancelled","Cancelled",IF(K15="Choose a defined topic","Choose a defined topic",IF(OR(B15="",NOT(ISNUMBER(C15)),D15="",E15="",J15=""),"Complete schedule fields",IF(COUNT(G15:I15)&lt;&gt;3,"Enter hours for every role",IF(MIN(G15:I15)&lt;0,"Correct negative hours",IF(AND(I15&gt;0,F15=""),"Assign a designer",IF(OR(COUNTIFS(Capacity!$B$12:$B$26,D15)&lt;&gt;1,COUNTIFS(Capacity!$B$12:$B$26,E15)&lt;&gt;1,AND(F15&lt;&gt;"",COUNTIFS(Capacity!$B$12:$B$26,F15)&lt;&gt;1)),"Add unique people in Capacity","Ready"))))))))</f>
      </c>
      <c r="M15" s="32" t="str">
        <f>IF(COUNTA(B15:J15)=0,"",IF(OR(NOT(ISNUMBER(C15)),COUNT(Plan!$B$16,Plan!$F$16)&lt;&gt;2,Plan!$F$16&lt;Plan!$B$16),"Set valid dates",IF(AND(C15&gt;=Plan!$B$16,C15&lt;=Plan!$F$16),"Inside","Outside")))</f>
      </c>
    </row>
    <row r="16" ht="35" customHeight="1">
      <c r="A16" s="3"/>
      <c r="B16" s="75"/>
      <c r="C16" s="78"/>
      <c r="D16" s="75"/>
      <c r="E16" s="75"/>
      <c r="F16" s="75"/>
      <c r="G16" s="75"/>
      <c r="H16" s="75"/>
      <c r="I16" s="75"/>
      <c r="J16" s="75"/>
      <c r="K16" s="32" t="str">
        <f>IF(B16="","",IF(COUNTIFS(Topics!$B$12:$B$26,B16,Topics!$C$12:$C$26,"&lt;&gt;")=1,INDEX(Topics!$C$12:$C$26,MATCH(B16,Topics!$B$12:$B$26,0)),"Choose a defined topic"))</f>
      </c>
      <c r="L16" s="32" t="str">
        <f>IF(COUNTA(B16:J16)=0,"",IF(J16="Cancelled","Cancelled",IF(K16="Choose a defined topic","Choose a defined topic",IF(OR(B16="",NOT(ISNUMBER(C16)),D16="",E16="",J16=""),"Complete schedule fields",IF(COUNT(G16:I16)&lt;&gt;3,"Enter hours for every role",IF(MIN(G16:I16)&lt;0,"Correct negative hours",IF(AND(I16&gt;0,F16=""),"Assign a designer",IF(OR(COUNTIFS(Capacity!$B$12:$B$26,D16)&lt;&gt;1,COUNTIFS(Capacity!$B$12:$B$26,E16)&lt;&gt;1,AND(F16&lt;&gt;"",COUNTIFS(Capacity!$B$12:$B$26,F16)&lt;&gt;1)),"Add unique people in Capacity","Ready"))))))))</f>
      </c>
      <c r="M16" s="32" t="str">
        <f>IF(COUNTA(B16:J16)=0,"",IF(OR(NOT(ISNUMBER(C16)),COUNT(Plan!$B$16,Plan!$F$16)&lt;&gt;2,Plan!$F$16&lt;Plan!$B$16),"Set valid dates",IF(AND(C16&gt;=Plan!$B$16,C16&lt;=Plan!$F$16),"Inside","Outside")))</f>
      </c>
    </row>
    <row r="17" ht="35" customHeight="1">
      <c r="A17" s="3"/>
      <c r="B17" s="75"/>
      <c r="C17" s="78"/>
      <c r="D17" s="75"/>
      <c r="E17" s="75"/>
      <c r="F17" s="75"/>
      <c r="G17" s="75"/>
      <c r="H17" s="75"/>
      <c r="I17" s="75"/>
      <c r="J17" s="75"/>
      <c r="K17" s="32" t="str">
        <f>IF(B17="","",IF(COUNTIFS(Topics!$B$12:$B$26,B17,Topics!$C$12:$C$26,"&lt;&gt;")=1,INDEX(Topics!$C$12:$C$26,MATCH(B17,Topics!$B$12:$B$26,0)),"Choose a defined topic"))</f>
      </c>
      <c r="L17" s="32" t="str">
        <f>IF(COUNTA(B17:J17)=0,"",IF(J17="Cancelled","Cancelled",IF(K17="Choose a defined topic","Choose a defined topic",IF(OR(B17="",NOT(ISNUMBER(C17)),D17="",E17="",J17=""),"Complete schedule fields",IF(COUNT(G17:I17)&lt;&gt;3,"Enter hours for every role",IF(MIN(G17:I17)&lt;0,"Correct negative hours",IF(AND(I17&gt;0,F17=""),"Assign a designer",IF(OR(COUNTIFS(Capacity!$B$12:$B$26,D17)&lt;&gt;1,COUNTIFS(Capacity!$B$12:$B$26,E17)&lt;&gt;1,AND(F17&lt;&gt;"",COUNTIFS(Capacity!$B$12:$B$26,F17)&lt;&gt;1)),"Add unique people in Capacity","Ready"))))))))</f>
      </c>
      <c r="M17" s="32" t="str">
        <f>IF(COUNTA(B17:J17)=0,"",IF(OR(NOT(ISNUMBER(C17)),COUNT(Plan!$B$16,Plan!$F$16)&lt;&gt;2,Plan!$F$16&lt;Plan!$B$16),"Set valid dates",IF(AND(C17&gt;=Plan!$B$16,C17&lt;=Plan!$F$16),"Inside","Outside")))</f>
      </c>
    </row>
    <row r="18" ht="35" customHeight="1">
      <c r="A18" s="3"/>
      <c r="B18" s="75"/>
      <c r="C18" s="78"/>
      <c r="D18" s="75"/>
      <c r="E18" s="75"/>
      <c r="F18" s="75"/>
      <c r="G18" s="75"/>
      <c r="H18" s="75"/>
      <c r="I18" s="75"/>
      <c r="J18" s="75"/>
      <c r="K18" s="32" t="str">
        <f>IF(B18="","",IF(COUNTIFS(Topics!$B$12:$B$26,B18,Topics!$C$12:$C$26,"&lt;&gt;")=1,INDEX(Topics!$C$12:$C$26,MATCH(B18,Topics!$B$12:$B$26,0)),"Choose a defined topic"))</f>
      </c>
      <c r="L18" s="32" t="str">
        <f>IF(COUNTA(B18:J18)=0,"",IF(J18="Cancelled","Cancelled",IF(K18="Choose a defined topic","Choose a defined topic",IF(OR(B18="",NOT(ISNUMBER(C18)),D18="",E18="",J18=""),"Complete schedule fields",IF(COUNT(G18:I18)&lt;&gt;3,"Enter hours for every role",IF(MIN(G18:I18)&lt;0,"Correct negative hours",IF(AND(I18&gt;0,F18=""),"Assign a designer",IF(OR(COUNTIFS(Capacity!$B$12:$B$26,D18)&lt;&gt;1,COUNTIFS(Capacity!$B$12:$B$26,E18)&lt;&gt;1,AND(F18&lt;&gt;"",COUNTIFS(Capacity!$B$12:$B$26,F18)&lt;&gt;1)),"Add unique people in Capacity","Ready"))))))))</f>
      </c>
      <c r="M18" s="32" t="str">
        <f>IF(COUNTA(B18:J18)=0,"",IF(OR(NOT(ISNUMBER(C18)),COUNT(Plan!$B$16,Plan!$F$16)&lt;&gt;2,Plan!$F$16&lt;Plan!$B$16),"Set valid dates",IF(AND(C18&gt;=Plan!$B$16,C18&lt;=Plan!$F$16),"Inside","Outside")))</f>
      </c>
    </row>
    <row r="19" ht="35" customHeight="1">
      <c r="A19" s="3"/>
      <c r="B19" s="75"/>
      <c r="C19" s="78"/>
      <c r="D19" s="75"/>
      <c r="E19" s="75"/>
      <c r="F19" s="75"/>
      <c r="G19" s="75"/>
      <c r="H19" s="75"/>
      <c r="I19" s="75"/>
      <c r="J19" s="75"/>
      <c r="K19" s="32" t="str">
        <f>IF(B19="","",IF(COUNTIFS(Topics!$B$12:$B$26,B19,Topics!$C$12:$C$26,"&lt;&gt;")=1,INDEX(Topics!$C$12:$C$26,MATCH(B19,Topics!$B$12:$B$26,0)),"Choose a defined topic"))</f>
      </c>
      <c r="L19" s="32" t="str">
        <f>IF(COUNTA(B19:J19)=0,"",IF(J19="Cancelled","Cancelled",IF(K19="Choose a defined topic","Choose a defined topic",IF(OR(B19="",NOT(ISNUMBER(C19)),D19="",E19="",J19=""),"Complete schedule fields",IF(COUNT(G19:I19)&lt;&gt;3,"Enter hours for every role",IF(MIN(G19:I19)&lt;0,"Correct negative hours",IF(AND(I19&gt;0,F19=""),"Assign a designer",IF(OR(COUNTIFS(Capacity!$B$12:$B$26,D19)&lt;&gt;1,COUNTIFS(Capacity!$B$12:$B$26,E19)&lt;&gt;1,AND(F19&lt;&gt;"",COUNTIFS(Capacity!$B$12:$B$26,F19)&lt;&gt;1)),"Add unique people in Capacity","Ready"))))))))</f>
      </c>
      <c r="M19" s="32" t="str">
        <f>IF(COUNTA(B19:J19)=0,"",IF(OR(NOT(ISNUMBER(C19)),COUNT(Plan!$B$16,Plan!$F$16)&lt;&gt;2,Plan!$F$16&lt;Plan!$B$16),"Set valid dates",IF(AND(C19&gt;=Plan!$B$16,C19&lt;=Plan!$F$16),"Inside","Outside")))</f>
      </c>
    </row>
    <row r="20" ht="35" customHeight="1">
      <c r="A20" s="3"/>
      <c r="B20" s="75"/>
      <c r="C20" s="78"/>
      <c r="D20" s="75"/>
      <c r="E20" s="75"/>
      <c r="F20" s="75"/>
      <c r="G20" s="75"/>
      <c r="H20" s="75"/>
      <c r="I20" s="75"/>
      <c r="J20" s="75"/>
      <c r="K20" s="32" t="str">
        <f>IF(B20="","",IF(COUNTIFS(Topics!$B$12:$B$26,B20,Topics!$C$12:$C$26,"&lt;&gt;")=1,INDEX(Topics!$C$12:$C$26,MATCH(B20,Topics!$B$12:$B$26,0)),"Choose a defined topic"))</f>
      </c>
      <c r="L20" s="32" t="str">
        <f>IF(COUNTA(B20:J20)=0,"",IF(J20="Cancelled","Cancelled",IF(K20="Choose a defined topic","Choose a defined topic",IF(OR(B20="",NOT(ISNUMBER(C20)),D20="",E20="",J20=""),"Complete schedule fields",IF(COUNT(G20:I20)&lt;&gt;3,"Enter hours for every role",IF(MIN(G20:I20)&lt;0,"Correct negative hours",IF(AND(I20&gt;0,F20=""),"Assign a designer",IF(OR(COUNTIFS(Capacity!$B$12:$B$26,D20)&lt;&gt;1,COUNTIFS(Capacity!$B$12:$B$26,E20)&lt;&gt;1,AND(F20&lt;&gt;"",COUNTIFS(Capacity!$B$12:$B$26,F20)&lt;&gt;1)),"Add unique people in Capacity","Ready"))))))))</f>
      </c>
      <c r="M20" s="32" t="str">
        <f>IF(COUNTA(B20:J20)=0,"",IF(OR(NOT(ISNUMBER(C20)),COUNT(Plan!$B$16,Plan!$F$16)&lt;&gt;2,Plan!$F$16&lt;Plan!$B$16),"Set valid dates",IF(AND(C20&gt;=Plan!$B$16,C20&lt;=Plan!$F$16),"Inside","Outside")))</f>
      </c>
    </row>
    <row r="21" ht="35" customHeight="1">
      <c r="A21" s="3"/>
      <c r="B21" s="75"/>
      <c r="C21" s="78"/>
      <c r="D21" s="75"/>
      <c r="E21" s="75"/>
      <c r="F21" s="75"/>
      <c r="G21" s="75"/>
      <c r="H21" s="75"/>
      <c r="I21" s="75"/>
      <c r="J21" s="75"/>
      <c r="K21" s="32" t="str">
        <f>IF(B21="","",IF(COUNTIFS(Topics!$B$12:$B$26,B21,Topics!$C$12:$C$26,"&lt;&gt;")=1,INDEX(Topics!$C$12:$C$26,MATCH(B21,Topics!$B$12:$B$26,0)),"Choose a defined topic"))</f>
      </c>
      <c r="L21" s="32" t="str">
        <f>IF(COUNTA(B21:J21)=0,"",IF(J21="Cancelled","Cancelled",IF(K21="Choose a defined topic","Choose a defined topic",IF(OR(B21="",NOT(ISNUMBER(C21)),D21="",E21="",J21=""),"Complete schedule fields",IF(COUNT(G21:I21)&lt;&gt;3,"Enter hours for every role",IF(MIN(G21:I21)&lt;0,"Correct negative hours",IF(AND(I21&gt;0,F21=""),"Assign a designer",IF(OR(COUNTIFS(Capacity!$B$12:$B$26,D21)&lt;&gt;1,COUNTIFS(Capacity!$B$12:$B$26,E21)&lt;&gt;1,AND(F21&lt;&gt;"",COUNTIFS(Capacity!$B$12:$B$26,F21)&lt;&gt;1)),"Add unique people in Capacity","Ready"))))))))</f>
      </c>
      <c r="M21" s="32" t="str">
        <f>IF(COUNTA(B21:J21)=0,"",IF(OR(NOT(ISNUMBER(C21)),COUNT(Plan!$B$16,Plan!$F$16)&lt;&gt;2,Plan!$F$16&lt;Plan!$B$16),"Set valid dates",IF(AND(C21&gt;=Plan!$B$16,C21&lt;=Plan!$F$16),"Inside","Outside")))</f>
      </c>
    </row>
    <row r="22" ht="35" customHeight="1">
      <c r="A22" s="3"/>
      <c r="B22" s="75"/>
      <c r="C22" s="78"/>
      <c r="D22" s="75"/>
      <c r="E22" s="75"/>
      <c r="F22" s="75"/>
      <c r="G22" s="75"/>
      <c r="H22" s="75"/>
      <c r="I22" s="75"/>
      <c r="J22" s="75"/>
      <c r="K22" s="32" t="str">
        <f>IF(B22="","",IF(COUNTIFS(Topics!$B$12:$B$26,B22,Topics!$C$12:$C$26,"&lt;&gt;")=1,INDEX(Topics!$C$12:$C$26,MATCH(B22,Topics!$B$12:$B$26,0)),"Choose a defined topic"))</f>
      </c>
      <c r="L22" s="32" t="str">
        <f>IF(COUNTA(B22:J22)=0,"",IF(J22="Cancelled","Cancelled",IF(K22="Choose a defined topic","Choose a defined topic",IF(OR(B22="",NOT(ISNUMBER(C22)),D22="",E22="",J22=""),"Complete schedule fields",IF(COUNT(G22:I22)&lt;&gt;3,"Enter hours for every role",IF(MIN(G22:I22)&lt;0,"Correct negative hours",IF(AND(I22&gt;0,F22=""),"Assign a designer",IF(OR(COUNTIFS(Capacity!$B$12:$B$26,D22)&lt;&gt;1,COUNTIFS(Capacity!$B$12:$B$26,E22)&lt;&gt;1,AND(F22&lt;&gt;"",COUNTIFS(Capacity!$B$12:$B$26,F22)&lt;&gt;1)),"Add unique people in Capacity","Ready"))))))))</f>
      </c>
      <c r="M22" s="32" t="str">
        <f>IF(COUNTA(B22:J22)=0,"",IF(OR(NOT(ISNUMBER(C22)),COUNT(Plan!$B$16,Plan!$F$16)&lt;&gt;2,Plan!$F$16&lt;Plan!$B$16),"Set valid dates",IF(AND(C22&gt;=Plan!$B$16,C22&lt;=Plan!$F$16),"Inside","Outside")))</f>
      </c>
    </row>
    <row r="23" ht="35" customHeight="1">
      <c r="A23" s="3"/>
      <c r="B23" s="75"/>
      <c r="C23" s="78"/>
      <c r="D23" s="75"/>
      <c r="E23" s="75"/>
      <c r="F23" s="75"/>
      <c r="G23" s="75"/>
      <c r="H23" s="75"/>
      <c r="I23" s="75"/>
      <c r="J23" s="75"/>
      <c r="K23" s="32" t="str">
        <f>IF(B23="","",IF(COUNTIFS(Topics!$B$12:$B$26,B23,Topics!$C$12:$C$26,"&lt;&gt;")=1,INDEX(Topics!$C$12:$C$26,MATCH(B23,Topics!$B$12:$B$26,0)),"Choose a defined topic"))</f>
      </c>
      <c r="L23" s="32" t="str">
        <f>IF(COUNTA(B23:J23)=0,"",IF(J23="Cancelled","Cancelled",IF(K23="Choose a defined topic","Choose a defined topic",IF(OR(B23="",NOT(ISNUMBER(C23)),D23="",E23="",J23=""),"Complete schedule fields",IF(COUNT(G23:I23)&lt;&gt;3,"Enter hours for every role",IF(MIN(G23:I23)&lt;0,"Correct negative hours",IF(AND(I23&gt;0,F23=""),"Assign a designer",IF(OR(COUNTIFS(Capacity!$B$12:$B$26,D23)&lt;&gt;1,COUNTIFS(Capacity!$B$12:$B$26,E23)&lt;&gt;1,AND(F23&lt;&gt;"",COUNTIFS(Capacity!$B$12:$B$26,F23)&lt;&gt;1)),"Add unique people in Capacity","Ready"))))))))</f>
      </c>
      <c r="M23" s="32" t="str">
        <f>IF(COUNTA(B23:J23)=0,"",IF(OR(NOT(ISNUMBER(C23)),COUNT(Plan!$B$16,Plan!$F$16)&lt;&gt;2,Plan!$F$16&lt;Plan!$B$16),"Set valid dates",IF(AND(C23&gt;=Plan!$B$16,C23&lt;=Plan!$F$16),"Inside","Outside")))</f>
      </c>
    </row>
    <row r="24" ht="35" customHeight="1">
      <c r="A24" s="3"/>
      <c r="B24" s="75"/>
      <c r="C24" s="78"/>
      <c r="D24" s="75"/>
      <c r="E24" s="75"/>
      <c r="F24" s="75"/>
      <c r="G24" s="75"/>
      <c r="H24" s="75"/>
      <c r="I24" s="75"/>
      <c r="J24" s="75"/>
      <c r="K24" s="32" t="str">
        <f>IF(B24="","",IF(COUNTIFS(Topics!$B$12:$B$26,B24,Topics!$C$12:$C$26,"&lt;&gt;")=1,INDEX(Topics!$C$12:$C$26,MATCH(B24,Topics!$B$12:$B$26,0)),"Choose a defined topic"))</f>
      </c>
      <c r="L24" s="32" t="str">
        <f>IF(COUNTA(B24:J24)=0,"",IF(J24="Cancelled","Cancelled",IF(K24="Choose a defined topic","Choose a defined topic",IF(OR(B24="",NOT(ISNUMBER(C24)),D24="",E24="",J24=""),"Complete schedule fields",IF(COUNT(G24:I24)&lt;&gt;3,"Enter hours for every role",IF(MIN(G24:I24)&lt;0,"Correct negative hours",IF(AND(I24&gt;0,F24=""),"Assign a designer",IF(OR(COUNTIFS(Capacity!$B$12:$B$26,D24)&lt;&gt;1,COUNTIFS(Capacity!$B$12:$B$26,E24)&lt;&gt;1,AND(F24&lt;&gt;"",COUNTIFS(Capacity!$B$12:$B$26,F24)&lt;&gt;1)),"Add unique people in Capacity","Ready"))))))))</f>
      </c>
      <c r="M24" s="32" t="str">
        <f>IF(COUNTA(B24:J24)=0,"",IF(OR(NOT(ISNUMBER(C24)),COUNT(Plan!$B$16,Plan!$F$16)&lt;&gt;2,Plan!$F$16&lt;Plan!$B$16),"Set valid dates",IF(AND(C24&gt;=Plan!$B$16,C24&lt;=Plan!$F$16),"Inside","Outside")))</f>
      </c>
    </row>
    <row r="25" ht="35" customHeight="1">
      <c r="A25" s="3"/>
      <c r="B25" s="75"/>
      <c r="C25" s="78"/>
      <c r="D25" s="75"/>
      <c r="E25" s="75"/>
      <c r="F25" s="75"/>
      <c r="G25" s="75"/>
      <c r="H25" s="75"/>
      <c r="I25" s="75"/>
      <c r="J25" s="75"/>
      <c r="K25" s="32" t="str">
        <f>IF(B25="","",IF(COUNTIFS(Topics!$B$12:$B$26,B25,Topics!$C$12:$C$26,"&lt;&gt;")=1,INDEX(Topics!$C$12:$C$26,MATCH(B25,Topics!$B$12:$B$26,0)),"Choose a defined topic"))</f>
      </c>
      <c r="L25" s="32" t="str">
        <f>IF(COUNTA(B25:J25)=0,"",IF(J25="Cancelled","Cancelled",IF(K25="Choose a defined topic","Choose a defined topic",IF(OR(B25="",NOT(ISNUMBER(C25)),D25="",E25="",J25=""),"Complete schedule fields",IF(COUNT(G25:I25)&lt;&gt;3,"Enter hours for every role",IF(MIN(G25:I25)&lt;0,"Correct negative hours",IF(AND(I25&gt;0,F25=""),"Assign a designer",IF(OR(COUNTIFS(Capacity!$B$12:$B$26,D25)&lt;&gt;1,COUNTIFS(Capacity!$B$12:$B$26,E25)&lt;&gt;1,AND(F25&lt;&gt;"",COUNTIFS(Capacity!$B$12:$B$26,F25)&lt;&gt;1)),"Add unique people in Capacity","Ready"))))))))</f>
      </c>
      <c r="M25" s="32" t="str">
        <f>IF(COUNTA(B25:J25)=0,"",IF(OR(NOT(ISNUMBER(C25)),COUNT(Plan!$B$16,Plan!$F$16)&lt;&gt;2,Plan!$F$16&lt;Plan!$B$16),"Set valid dates",IF(AND(C25&gt;=Plan!$B$16,C25&lt;=Plan!$F$16),"Inside","Outside")))</f>
      </c>
    </row>
    <row r="26" ht="35" customHeight="1">
      <c r="A26" s="3"/>
      <c r="B26" s="76"/>
      <c r="C26" s="79"/>
      <c r="D26" s="76"/>
      <c r="E26" s="76"/>
      <c r="F26" s="76"/>
      <c r="G26" s="76"/>
      <c r="H26" s="76"/>
      <c r="I26" s="76"/>
      <c r="J26" s="76"/>
      <c r="K26" s="33" t="str">
        <f>IF(B26="","",IF(COUNTIFS(Topics!$B$12:$B$26,B26,Topics!$C$12:$C$26,"&lt;&gt;")=1,INDEX(Topics!$C$12:$C$26,MATCH(B26,Topics!$B$12:$B$26,0)),"Choose a defined topic"))</f>
      </c>
      <c r="L26" s="33" t="str">
        <f>IF(COUNTA(B26:J26)=0,"",IF(J26="Cancelled","Cancelled",IF(K26="Choose a defined topic","Choose a defined topic",IF(OR(B26="",NOT(ISNUMBER(C26)),D26="",E26="",J26=""),"Complete schedule fields",IF(COUNT(G26:I26)&lt;&gt;3,"Enter hours for every role",IF(MIN(G26:I26)&lt;0,"Correct negative hours",IF(AND(I26&gt;0,F26=""),"Assign a designer",IF(OR(COUNTIFS(Capacity!$B$12:$B$26,D26)&lt;&gt;1,COUNTIFS(Capacity!$B$12:$B$26,E26)&lt;&gt;1,AND(F26&lt;&gt;"",COUNTIFS(Capacity!$B$12:$B$26,F26)&lt;&gt;1)),"Add unique people in Capacity","Ready"))))))))</f>
      </c>
      <c r="M26" s="33" t="str">
        <f>IF(COUNTA(B26:J26)=0,"",IF(OR(NOT(ISNUMBER(C26)),COUNT(Plan!$B$16,Plan!$F$16)&lt;&gt;2,Plan!$F$16&lt;Plan!$B$16),"Set valid dates",IF(AND(C26&gt;=Plan!$B$16,C26&lt;=Plan!$F$16),"Inside","Outside")))</f>
      </c>
    </row>
    <row r="27" ht="22" customHeight="1">
      <c r="A27" s="3"/>
      <c r="B27" s="3"/>
      <c r="C27" s="3"/>
      <c r="D27" s="3"/>
      <c r="E27" s="3"/>
      <c r="F27" s="3"/>
      <c r="G27" s="3"/>
      <c r="H27" s="3"/>
      <c r="I27" s="3"/>
      <c r="J27" s="3"/>
      <c r="K27" s="3"/>
      <c r="L27" s="3"/>
      <c r="M27" s="3"/>
    </row>
    <row r="28" ht="22" customHeight="1">
      <c r="A28" s="3"/>
      <c r="B28" s="3"/>
      <c r="C28" s="3"/>
      <c r="D28" s="3"/>
      <c r="E28" s="3"/>
      <c r="F28" s="3"/>
      <c r="G28" s="3"/>
      <c r="H28" s="3"/>
      <c r="I28" s="3"/>
      <c r="J28" s="3"/>
      <c r="K28" s="3"/>
      <c r="L28" s="3"/>
      <c r="M28" s="3"/>
    </row>
    <row r="29" ht="22" customHeight="1">
      <c r="A29" s="3"/>
      <c r="B29" s="7" t="str">
        <v>Schedule supports fifteen items. The plan includes publication dates from Window start through Window end, inclusive. Cancelled rows are excluded. Extend the related formulas and controls together if a larger plan is needed.</v>
      </c>
      <c r="C29" s="7"/>
      <c r="D29" s="7"/>
      <c r="E29" s="7"/>
      <c r="F29" s="7"/>
      <c r="G29" s="7"/>
      <c r="H29" s="7"/>
      <c r="I29" s="7"/>
      <c r="J29" s="7"/>
      <c r="K29" s="7"/>
      <c r="L29" s="7"/>
      <c r="M29" s="7"/>
    </row>
    <row r="30" ht="22" customHeight="1">
      <c r="A30" s="3"/>
      <c r="B30" s="7"/>
      <c r="C30" s="7"/>
      <c r="D30" s="7"/>
      <c r="E30" s="7"/>
      <c r="F30" s="7"/>
      <c r="G30" s="7"/>
      <c r="H30" s="7"/>
      <c r="I30" s="7"/>
      <c r="J30" s="7"/>
      <c r="K30" s="7"/>
      <c r="L30" s="7"/>
      <c r="M30" s="7"/>
    </row>
    <row r="31" ht="22" customHeight="1">
      <c r="A31" s="3"/>
      <c r="B31" s="7"/>
      <c r="C31" s="7"/>
      <c r="D31" s="7"/>
      <c r="E31" s="7"/>
      <c r="F31" s="7"/>
      <c r="G31" s="7"/>
      <c r="H31" s="7"/>
      <c r="I31" s="7"/>
      <c r="J31" s="7"/>
      <c r="K31" s="7"/>
      <c r="L31" s="7"/>
      <c r="M31" s="7"/>
    </row>
    <row r="32" ht="22" customHeight="1">
      <c r="A32" s="3"/>
      <c r="B32" s="3"/>
      <c r="C32" s="3"/>
      <c r="D32" s="3"/>
      <c r="E32" s="3"/>
      <c r="F32" s="3"/>
      <c r="G32" s="3"/>
      <c r="H32" s="3"/>
      <c r="I32" s="3"/>
      <c r="J32" s="3"/>
      <c r="K32" s="3"/>
      <c r="L32" s="3"/>
      <c r="M32" s="3"/>
    </row>
    <row r="33" ht="22" customHeight="1">
      <c r="A33" s="3"/>
      <c r="B33" s="56" t="str">
        <v>© MT BYTES</v>
      </c>
      <c r="C33" s="56"/>
      <c r="D33" s="56"/>
      <c r="E33" s="56"/>
      <c r="F33" s="56"/>
      <c r="G33" s="56"/>
      <c r="H33" s="56"/>
      <c r="I33" s="56"/>
      <c r="J33" s="56"/>
      <c r="K33" s="56"/>
      <c r="L33" s="56"/>
      <c r="M33" s="56"/>
    </row>
  </sheetData>
  <sheetProtection sheet="1" objects="1" scenarios="1" formatCells="1" formatColumns="1" formatRows="1" insertColumns="1" insertRows="1" deleteColumns="1" deleteRows="1" sort="1" autoFilter="0" selectLockedCells="0" selectUnlockedCells="0"/>
  <mergeCells>
    <mergeCell ref="B5:M6"/>
    <mergeCell ref="B7:M8"/>
    <mergeCell ref="B29:M31"/>
    <mergeCell ref="B33:M33"/>
  </mergeCells>
  <conditionalFormatting sqref="L12:L26">
    <cfRule type="containsText" dxfId="0" priority="1" operator="containsText" text="Complete"/>
    <cfRule type="containsText" dxfId="1" priority="2" operator="containsText" text="Enter"/>
    <cfRule type="containsText" dxfId="2" priority="3" operator="containsText" text="Correct"/>
    <cfRule type="containsText" dxfId="3" priority="4" operator="containsText" text="Add"/>
  </conditionalFormatting>
  <dataValidations count="3">
    <dataValidation type="whole" errorStyle="stop" operator="between" showErrorMessage="1" errorTitle="Check this number" error="Enter a whole number from 1 to 2958465." sqref="C12:C26">
      <formula1>1</formula1>
      <formula2>2958465</formula2>
    </dataValidation>
    <dataValidation type="decimal" errorStyle="stop" operator="between" showErrorMessage="1" errorTitle="Check this number" error="Enter a number from 0 to 1000000000." sqref="G12:I26">
      <formula1>0</formula1>
      <formula2>1000000000</formula2>
    </dataValidation>
    <dataValidation type="list" errorStyle="stop" showErrorMessage="1" errorTitle="Choose a listed value" error="Select a value from the list, or clear this field." sqref="J12:J26">
      <formula1>"Planned,In progress,In review,Published,Cancelled"</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1194b630632c48a2"/>
  <tableParts count="1">
    <tablePart r:id="R6755ba4aa12d41a5"/>
  </tableParts>
</worksheet>
</file>

<file path=xl/worksheets/sheet3.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25" hidden="0" customWidth="1"/>
    <col min="3" max="3" width="20" hidden="0" customWidth="1"/>
    <col min="4" max="4" width="18" hidden="0" customWidth="1"/>
    <col min="5" max="5" width="18" hidden="0" customWidth="1"/>
    <col min="6" max="6" width="18" hidden="0" customWidth="1"/>
    <col min="7" max="7" width="21" hidden="0" customWidth="1"/>
    <col min="8" max="8" width="28" hidden="0" customWidth="1"/>
    <col min="9" max="9" width="38" hidden="0" customWidth="1"/>
  </cols>
  <sheetData>
    <row r="1" ht="22" customHeight="1">
      <c r="A1" s="3"/>
      <c r="B1" s="3"/>
      <c r="C1" s="3"/>
      <c r="D1" s="3"/>
      <c r="E1" s="3"/>
      <c r="F1" s="3"/>
      <c r="G1" s="3"/>
      <c r="H1" s="3"/>
      <c r="I1" s="3"/>
    </row>
    <row r="2" ht="22" customHeight="1">
      <c r="A2" s="3"/>
      <c r="B2" s="3"/>
      <c r="C2" s="3"/>
      <c r="D2" s="3"/>
      <c r="E2" s="3"/>
      <c r="F2" s="3"/>
      <c r="G2" s="3"/>
      <c r="H2" s="3"/>
      <c r="I2" s="3"/>
    </row>
    <row r="3" ht="22" customHeight="1">
      <c r="A3" s="3"/>
      <c r="B3" s="3"/>
      <c r="C3" s="3"/>
      <c r="D3" s="3"/>
      <c r="E3" s="3"/>
      <c r="F3" s="3"/>
      <c r="G3" s="3"/>
      <c r="H3" s="3"/>
      <c r="I3" s="3"/>
    </row>
    <row r="4" ht="22" customHeight="1">
      <c r="A4" s="3"/>
      <c r="B4" s="3"/>
      <c r="C4" s="3"/>
      <c r="D4" s="3"/>
      <c r="E4" s="3"/>
      <c r="F4" s="3"/>
      <c r="G4" s="3"/>
      <c r="H4" s="3"/>
      <c r="I4" s="3"/>
    </row>
    <row r="5" ht="22" customHeight="1">
      <c r="A5" s="3"/>
      <c r="B5" s="9" t="str">
        <v>Check the available time</v>
      </c>
      <c r="C5" s="9"/>
      <c r="D5" s="9"/>
      <c r="E5" s="9"/>
      <c r="F5" s="9"/>
      <c r="G5" s="9"/>
      <c r="H5" s="9"/>
      <c r="I5" s="9"/>
    </row>
    <row r="6" ht="22" customHeight="1">
      <c r="A6" s="3"/>
      <c r="B6" s="9"/>
      <c r="C6" s="9"/>
      <c r="D6" s="9"/>
      <c r="E6" s="9"/>
      <c r="F6" s="9"/>
      <c r="G6" s="9"/>
      <c r="H6" s="9"/>
      <c r="I6" s="9"/>
    </row>
    <row r="7" ht="20" customHeight="1">
      <c r="A7" s="3"/>
      <c r="B7" s="7" t="str">
        <v>Enter each person once. Available hours cover this planning window after other duties, leave and existing commitments.</v>
      </c>
      <c r="C7" s="7"/>
      <c r="D7" s="7"/>
      <c r="E7" s="7"/>
      <c r="F7" s="7"/>
      <c r="G7" s="7"/>
      <c r="H7" s="7"/>
      <c r="I7" s="7"/>
    </row>
    <row r="8" ht="20" customHeight="1">
      <c r="A8" s="3"/>
      <c r="B8" s="7"/>
      <c r="C8" s="7"/>
      <c r="D8" s="7"/>
      <c r="E8" s="7"/>
      <c r="F8" s="7"/>
      <c r="G8" s="7"/>
      <c r="H8" s="7"/>
      <c r="I8" s="7"/>
    </row>
    <row r="9" ht="22" customHeight="1">
      <c r="A9" s="3"/>
      <c r="B9" s="3"/>
      <c r="C9" s="3"/>
      <c r="D9" s="3"/>
      <c r="E9" s="3"/>
      <c r="F9" s="3"/>
      <c r="G9" s="3"/>
      <c r="H9" s="3"/>
      <c r="I9" s="3"/>
    </row>
    <row r="10" ht="22" customHeight="1">
      <c r="A10" s="3"/>
      <c r="B10" s="3"/>
      <c r="C10" s="3"/>
      <c r="D10" s="3"/>
      <c r="E10" s="3"/>
      <c r="F10" s="3"/>
      <c r="G10" s="3"/>
      <c r="H10" s="3"/>
      <c r="I10" s="3"/>
    </row>
    <row r="11" ht="36" customHeight="1">
      <c r="A11" s="3"/>
      <c r="B11" s="18" t="str">
        <v>Person or unique ID</v>
      </c>
      <c r="C11" s="19" t="str">
        <v>Available hours</v>
      </c>
      <c r="D11" s="19" t="str">
        <v>Writing hours</v>
      </c>
      <c r="E11" s="19" t="str">
        <v>Review hours</v>
      </c>
      <c r="F11" s="19" t="str">
        <v>Design hours</v>
      </c>
      <c r="G11" s="19" t="str">
        <v>Remaining hours</v>
      </c>
      <c r="H11" s="19" t="str">
        <v>Capacity review</v>
      </c>
      <c r="I11" s="20" t="str">
        <v>Constraint or decision</v>
      </c>
    </row>
    <row r="12" ht="35" customHeight="1">
      <c r="A12" s="3"/>
      <c r="B12" s="74"/>
      <c r="C12" s="80"/>
      <c r="D12" s="35" t="str">
        <f>IF(B12="","",SUMIFS(Schedule!$G$12:$G$26,Schedule!$D$12:$D$26,B12,Schedule!$M$12:$M$26,"Inside",Schedule!$L$12:$L$26,"Ready"))</f>
      </c>
      <c r="E12" s="35" t="str">
        <f>IF(B12="","",SUMIFS(Schedule!$H$12:$H$26,Schedule!$E$12:$E$26,B12,Schedule!$M$12:$M$26,"Inside",Schedule!$L$12:$L$26,"Ready"))</f>
      </c>
      <c r="F12" s="35" t="str">
        <f>IF(B12="","",SUMIFS(Schedule!$I$12:$I$26,Schedule!$F$12:$F$26,B12,Schedule!$M$12:$M$26,"Inside",Schedule!$L$12:$L$26,"Ready"))</f>
      </c>
      <c r="G12" s="35" t="str">
        <f>IF(OR(H12="Over capacity",H12="Within capacity"),C12-SUM(D12:F12),"")</f>
      </c>
      <c r="H12" s="31" t="str">
        <f>IF(COUNTA(B12:C12)=0,"",IF(B12="","Name the person",IF(COUNTIFS($B$12:$B$26,B12)&lt;&gt;1,"Use one row per person",IF(NOT(ISNUMBER(C12)),"Enter available hours",IF(C12&lt;0,"Correct negative availability",IF(COUNTIFS(Schedule!$D$12:$D$26,B12,Schedule!$M$12:$M$26,"Inside",Schedule!$L$12:$L$26,"&lt;&gt;Ready",Schedule!$J$12:$J$26,"&lt;&gt;Cancelled")+COUNTIFS(Schedule!$E$12:$E$26,B12,Schedule!$M$12:$M$26,"Inside",Schedule!$L$12:$L$26,"&lt;&gt;Ready",Schedule!$J$12:$J$26,"&lt;&gt;Cancelled")+COUNTIFS(Schedule!$F$12:$F$26,B12,Schedule!$M$12:$M$26,"Inside",Schedule!$L$12:$L$26,"&lt;&gt;Ready",Schedule!$J$12:$J$26,"&lt;&gt;Cancelled")&gt;0,"Complete assigned schedule",IF(SUM(D12:F12)&gt;C12,"Over capacity","Within capacity")))))))</f>
      </c>
      <c r="I12" s="74"/>
    </row>
    <row r="13" ht="35" customHeight="1">
      <c r="A13" s="3"/>
      <c r="B13" s="75"/>
      <c r="C13" s="81"/>
      <c r="D13" s="37" t="str">
        <f>IF(B13="","",SUMIFS(Schedule!$G$12:$G$26,Schedule!$D$12:$D$26,B13,Schedule!$M$12:$M$26,"Inside",Schedule!$L$12:$L$26,"Ready"))</f>
      </c>
      <c r="E13" s="37" t="str">
        <f>IF(B13="","",SUMIFS(Schedule!$H$12:$H$26,Schedule!$E$12:$E$26,B13,Schedule!$M$12:$M$26,"Inside",Schedule!$L$12:$L$26,"Ready"))</f>
      </c>
      <c r="F13" s="37" t="str">
        <f>IF(B13="","",SUMIFS(Schedule!$I$12:$I$26,Schedule!$F$12:$F$26,B13,Schedule!$M$12:$M$26,"Inside",Schedule!$L$12:$L$26,"Ready"))</f>
      </c>
      <c r="G13" s="37" t="str">
        <f>IF(OR(H13="Over capacity",H13="Within capacity"),C13-SUM(D13:F13),"")</f>
      </c>
      <c r="H13" s="32" t="str">
        <f>IF(COUNTA(B13:C13)=0,"",IF(B13="","Name the person",IF(COUNTIFS($B$12:$B$26,B13)&lt;&gt;1,"Use one row per person",IF(NOT(ISNUMBER(C13)),"Enter available hours",IF(C13&lt;0,"Correct negative availability",IF(COUNTIFS(Schedule!$D$12:$D$26,B13,Schedule!$M$12:$M$26,"Inside",Schedule!$L$12:$L$26,"&lt;&gt;Ready",Schedule!$J$12:$J$26,"&lt;&gt;Cancelled")+COUNTIFS(Schedule!$E$12:$E$26,B13,Schedule!$M$12:$M$26,"Inside",Schedule!$L$12:$L$26,"&lt;&gt;Ready",Schedule!$J$12:$J$26,"&lt;&gt;Cancelled")+COUNTIFS(Schedule!$F$12:$F$26,B13,Schedule!$M$12:$M$26,"Inside",Schedule!$L$12:$L$26,"&lt;&gt;Ready",Schedule!$J$12:$J$26,"&lt;&gt;Cancelled")&gt;0,"Complete assigned schedule",IF(SUM(D13:F13)&gt;C13,"Over capacity","Within capacity")))))))</f>
      </c>
      <c r="I13" s="75"/>
    </row>
    <row r="14" ht="35" customHeight="1">
      <c r="A14" s="3"/>
      <c r="B14" s="75"/>
      <c r="C14" s="81"/>
      <c r="D14" s="37" t="str">
        <f>IF(B14="","",SUMIFS(Schedule!$G$12:$G$26,Schedule!$D$12:$D$26,B14,Schedule!$M$12:$M$26,"Inside",Schedule!$L$12:$L$26,"Ready"))</f>
      </c>
      <c r="E14" s="37" t="str">
        <f>IF(B14="","",SUMIFS(Schedule!$H$12:$H$26,Schedule!$E$12:$E$26,B14,Schedule!$M$12:$M$26,"Inside",Schedule!$L$12:$L$26,"Ready"))</f>
      </c>
      <c r="F14" s="37" t="str">
        <f>IF(B14="","",SUMIFS(Schedule!$I$12:$I$26,Schedule!$F$12:$F$26,B14,Schedule!$M$12:$M$26,"Inside",Schedule!$L$12:$L$26,"Ready"))</f>
      </c>
      <c r="G14" s="37" t="str">
        <f>IF(OR(H14="Over capacity",H14="Within capacity"),C14-SUM(D14:F14),"")</f>
      </c>
      <c r="H14" s="32" t="str">
        <f>IF(COUNTA(B14:C14)=0,"",IF(B14="","Name the person",IF(COUNTIFS($B$12:$B$26,B14)&lt;&gt;1,"Use one row per person",IF(NOT(ISNUMBER(C14)),"Enter available hours",IF(C14&lt;0,"Correct negative availability",IF(COUNTIFS(Schedule!$D$12:$D$26,B14,Schedule!$M$12:$M$26,"Inside",Schedule!$L$12:$L$26,"&lt;&gt;Ready",Schedule!$J$12:$J$26,"&lt;&gt;Cancelled")+COUNTIFS(Schedule!$E$12:$E$26,B14,Schedule!$M$12:$M$26,"Inside",Schedule!$L$12:$L$26,"&lt;&gt;Ready",Schedule!$J$12:$J$26,"&lt;&gt;Cancelled")+COUNTIFS(Schedule!$F$12:$F$26,B14,Schedule!$M$12:$M$26,"Inside",Schedule!$L$12:$L$26,"&lt;&gt;Ready",Schedule!$J$12:$J$26,"&lt;&gt;Cancelled")&gt;0,"Complete assigned schedule",IF(SUM(D14:F14)&gt;C14,"Over capacity","Within capacity")))))))</f>
      </c>
      <c r="I14" s="75"/>
    </row>
    <row r="15" ht="35" customHeight="1">
      <c r="A15" s="3"/>
      <c r="B15" s="75"/>
      <c r="C15" s="81"/>
      <c r="D15" s="37" t="str">
        <f>IF(B15="","",SUMIFS(Schedule!$G$12:$G$26,Schedule!$D$12:$D$26,B15,Schedule!$M$12:$M$26,"Inside",Schedule!$L$12:$L$26,"Ready"))</f>
      </c>
      <c r="E15" s="37" t="str">
        <f>IF(B15="","",SUMIFS(Schedule!$H$12:$H$26,Schedule!$E$12:$E$26,B15,Schedule!$M$12:$M$26,"Inside",Schedule!$L$12:$L$26,"Ready"))</f>
      </c>
      <c r="F15" s="37" t="str">
        <f>IF(B15="","",SUMIFS(Schedule!$I$12:$I$26,Schedule!$F$12:$F$26,B15,Schedule!$M$12:$M$26,"Inside",Schedule!$L$12:$L$26,"Ready"))</f>
      </c>
      <c r="G15" s="37" t="str">
        <f>IF(OR(H15="Over capacity",H15="Within capacity"),C15-SUM(D15:F15),"")</f>
      </c>
      <c r="H15" s="32" t="str">
        <f>IF(COUNTA(B15:C15)=0,"",IF(B15="","Name the person",IF(COUNTIFS($B$12:$B$26,B15)&lt;&gt;1,"Use one row per person",IF(NOT(ISNUMBER(C15)),"Enter available hours",IF(C15&lt;0,"Correct negative availability",IF(COUNTIFS(Schedule!$D$12:$D$26,B15,Schedule!$M$12:$M$26,"Inside",Schedule!$L$12:$L$26,"&lt;&gt;Ready",Schedule!$J$12:$J$26,"&lt;&gt;Cancelled")+COUNTIFS(Schedule!$E$12:$E$26,B15,Schedule!$M$12:$M$26,"Inside",Schedule!$L$12:$L$26,"&lt;&gt;Ready",Schedule!$J$12:$J$26,"&lt;&gt;Cancelled")+COUNTIFS(Schedule!$F$12:$F$26,B15,Schedule!$M$12:$M$26,"Inside",Schedule!$L$12:$L$26,"&lt;&gt;Ready",Schedule!$J$12:$J$26,"&lt;&gt;Cancelled")&gt;0,"Complete assigned schedule",IF(SUM(D15:F15)&gt;C15,"Over capacity","Within capacity")))))))</f>
      </c>
      <c r="I15" s="75"/>
    </row>
    <row r="16" ht="35" customHeight="1">
      <c r="A16" s="3"/>
      <c r="B16" s="75"/>
      <c r="C16" s="81"/>
      <c r="D16" s="37" t="str">
        <f>IF(B16="","",SUMIFS(Schedule!$G$12:$G$26,Schedule!$D$12:$D$26,B16,Schedule!$M$12:$M$26,"Inside",Schedule!$L$12:$L$26,"Ready"))</f>
      </c>
      <c r="E16" s="37" t="str">
        <f>IF(B16="","",SUMIFS(Schedule!$H$12:$H$26,Schedule!$E$12:$E$26,B16,Schedule!$M$12:$M$26,"Inside",Schedule!$L$12:$L$26,"Ready"))</f>
      </c>
      <c r="F16" s="37" t="str">
        <f>IF(B16="","",SUMIFS(Schedule!$I$12:$I$26,Schedule!$F$12:$F$26,B16,Schedule!$M$12:$M$26,"Inside",Schedule!$L$12:$L$26,"Ready"))</f>
      </c>
      <c r="G16" s="37" t="str">
        <f>IF(OR(H16="Over capacity",H16="Within capacity"),C16-SUM(D16:F16),"")</f>
      </c>
      <c r="H16" s="32" t="str">
        <f>IF(COUNTA(B16:C16)=0,"",IF(B16="","Name the person",IF(COUNTIFS($B$12:$B$26,B16)&lt;&gt;1,"Use one row per person",IF(NOT(ISNUMBER(C16)),"Enter available hours",IF(C16&lt;0,"Correct negative availability",IF(COUNTIFS(Schedule!$D$12:$D$26,B16,Schedule!$M$12:$M$26,"Inside",Schedule!$L$12:$L$26,"&lt;&gt;Ready",Schedule!$J$12:$J$26,"&lt;&gt;Cancelled")+COUNTIFS(Schedule!$E$12:$E$26,B16,Schedule!$M$12:$M$26,"Inside",Schedule!$L$12:$L$26,"&lt;&gt;Ready",Schedule!$J$12:$J$26,"&lt;&gt;Cancelled")+COUNTIFS(Schedule!$F$12:$F$26,B16,Schedule!$M$12:$M$26,"Inside",Schedule!$L$12:$L$26,"&lt;&gt;Ready",Schedule!$J$12:$J$26,"&lt;&gt;Cancelled")&gt;0,"Complete assigned schedule",IF(SUM(D16:F16)&gt;C16,"Over capacity","Within capacity")))))))</f>
      </c>
      <c r="I16" s="75"/>
    </row>
    <row r="17" ht="35" customHeight="1">
      <c r="A17" s="3"/>
      <c r="B17" s="75"/>
      <c r="C17" s="81"/>
      <c r="D17" s="37" t="str">
        <f>IF(B17="","",SUMIFS(Schedule!$G$12:$G$26,Schedule!$D$12:$D$26,B17,Schedule!$M$12:$M$26,"Inside",Schedule!$L$12:$L$26,"Ready"))</f>
      </c>
      <c r="E17" s="37" t="str">
        <f>IF(B17="","",SUMIFS(Schedule!$H$12:$H$26,Schedule!$E$12:$E$26,B17,Schedule!$M$12:$M$26,"Inside",Schedule!$L$12:$L$26,"Ready"))</f>
      </c>
      <c r="F17" s="37" t="str">
        <f>IF(B17="","",SUMIFS(Schedule!$I$12:$I$26,Schedule!$F$12:$F$26,B17,Schedule!$M$12:$M$26,"Inside",Schedule!$L$12:$L$26,"Ready"))</f>
      </c>
      <c r="G17" s="37" t="str">
        <f>IF(OR(H17="Over capacity",H17="Within capacity"),C17-SUM(D17:F17),"")</f>
      </c>
      <c r="H17" s="32" t="str">
        <f>IF(COUNTA(B17:C17)=0,"",IF(B17="","Name the person",IF(COUNTIFS($B$12:$B$26,B17)&lt;&gt;1,"Use one row per person",IF(NOT(ISNUMBER(C17)),"Enter available hours",IF(C17&lt;0,"Correct negative availability",IF(COUNTIFS(Schedule!$D$12:$D$26,B17,Schedule!$M$12:$M$26,"Inside",Schedule!$L$12:$L$26,"&lt;&gt;Ready",Schedule!$J$12:$J$26,"&lt;&gt;Cancelled")+COUNTIFS(Schedule!$E$12:$E$26,B17,Schedule!$M$12:$M$26,"Inside",Schedule!$L$12:$L$26,"&lt;&gt;Ready",Schedule!$J$12:$J$26,"&lt;&gt;Cancelled")+COUNTIFS(Schedule!$F$12:$F$26,B17,Schedule!$M$12:$M$26,"Inside",Schedule!$L$12:$L$26,"&lt;&gt;Ready",Schedule!$J$12:$J$26,"&lt;&gt;Cancelled")&gt;0,"Complete assigned schedule",IF(SUM(D17:F17)&gt;C17,"Over capacity","Within capacity")))))))</f>
      </c>
      <c r="I17" s="75"/>
    </row>
    <row r="18" ht="35" customHeight="1">
      <c r="A18" s="3"/>
      <c r="B18" s="75"/>
      <c r="C18" s="81"/>
      <c r="D18" s="37" t="str">
        <f>IF(B18="","",SUMIFS(Schedule!$G$12:$G$26,Schedule!$D$12:$D$26,B18,Schedule!$M$12:$M$26,"Inside",Schedule!$L$12:$L$26,"Ready"))</f>
      </c>
      <c r="E18" s="37" t="str">
        <f>IF(B18="","",SUMIFS(Schedule!$H$12:$H$26,Schedule!$E$12:$E$26,B18,Schedule!$M$12:$M$26,"Inside",Schedule!$L$12:$L$26,"Ready"))</f>
      </c>
      <c r="F18" s="37" t="str">
        <f>IF(B18="","",SUMIFS(Schedule!$I$12:$I$26,Schedule!$F$12:$F$26,B18,Schedule!$M$12:$M$26,"Inside",Schedule!$L$12:$L$26,"Ready"))</f>
      </c>
      <c r="G18" s="37" t="str">
        <f>IF(OR(H18="Over capacity",H18="Within capacity"),C18-SUM(D18:F18),"")</f>
      </c>
      <c r="H18" s="32" t="str">
        <f>IF(COUNTA(B18:C18)=0,"",IF(B18="","Name the person",IF(COUNTIFS($B$12:$B$26,B18)&lt;&gt;1,"Use one row per person",IF(NOT(ISNUMBER(C18)),"Enter available hours",IF(C18&lt;0,"Correct negative availability",IF(COUNTIFS(Schedule!$D$12:$D$26,B18,Schedule!$M$12:$M$26,"Inside",Schedule!$L$12:$L$26,"&lt;&gt;Ready",Schedule!$J$12:$J$26,"&lt;&gt;Cancelled")+COUNTIFS(Schedule!$E$12:$E$26,B18,Schedule!$M$12:$M$26,"Inside",Schedule!$L$12:$L$26,"&lt;&gt;Ready",Schedule!$J$12:$J$26,"&lt;&gt;Cancelled")+COUNTIFS(Schedule!$F$12:$F$26,B18,Schedule!$M$12:$M$26,"Inside",Schedule!$L$12:$L$26,"&lt;&gt;Ready",Schedule!$J$12:$J$26,"&lt;&gt;Cancelled")&gt;0,"Complete assigned schedule",IF(SUM(D18:F18)&gt;C18,"Over capacity","Within capacity")))))))</f>
      </c>
      <c r="I18" s="75"/>
    </row>
    <row r="19" ht="35" customHeight="1">
      <c r="A19" s="3"/>
      <c r="B19" s="75"/>
      <c r="C19" s="81"/>
      <c r="D19" s="37" t="str">
        <f>IF(B19="","",SUMIFS(Schedule!$G$12:$G$26,Schedule!$D$12:$D$26,B19,Schedule!$M$12:$M$26,"Inside",Schedule!$L$12:$L$26,"Ready"))</f>
      </c>
      <c r="E19" s="37" t="str">
        <f>IF(B19="","",SUMIFS(Schedule!$H$12:$H$26,Schedule!$E$12:$E$26,B19,Schedule!$M$12:$M$26,"Inside",Schedule!$L$12:$L$26,"Ready"))</f>
      </c>
      <c r="F19" s="37" t="str">
        <f>IF(B19="","",SUMIFS(Schedule!$I$12:$I$26,Schedule!$F$12:$F$26,B19,Schedule!$M$12:$M$26,"Inside",Schedule!$L$12:$L$26,"Ready"))</f>
      </c>
      <c r="G19" s="37" t="str">
        <f>IF(OR(H19="Over capacity",H19="Within capacity"),C19-SUM(D19:F19),"")</f>
      </c>
      <c r="H19" s="32" t="str">
        <f>IF(COUNTA(B19:C19)=0,"",IF(B19="","Name the person",IF(COUNTIFS($B$12:$B$26,B19)&lt;&gt;1,"Use one row per person",IF(NOT(ISNUMBER(C19)),"Enter available hours",IF(C19&lt;0,"Correct negative availability",IF(COUNTIFS(Schedule!$D$12:$D$26,B19,Schedule!$M$12:$M$26,"Inside",Schedule!$L$12:$L$26,"&lt;&gt;Ready",Schedule!$J$12:$J$26,"&lt;&gt;Cancelled")+COUNTIFS(Schedule!$E$12:$E$26,B19,Schedule!$M$12:$M$26,"Inside",Schedule!$L$12:$L$26,"&lt;&gt;Ready",Schedule!$J$12:$J$26,"&lt;&gt;Cancelled")+COUNTIFS(Schedule!$F$12:$F$26,B19,Schedule!$M$12:$M$26,"Inside",Schedule!$L$12:$L$26,"&lt;&gt;Ready",Schedule!$J$12:$J$26,"&lt;&gt;Cancelled")&gt;0,"Complete assigned schedule",IF(SUM(D19:F19)&gt;C19,"Over capacity","Within capacity")))))))</f>
      </c>
      <c r="I19" s="75"/>
    </row>
    <row r="20" ht="35" customHeight="1">
      <c r="A20" s="3"/>
      <c r="B20" s="75"/>
      <c r="C20" s="81"/>
      <c r="D20" s="37" t="str">
        <f>IF(B20="","",SUMIFS(Schedule!$G$12:$G$26,Schedule!$D$12:$D$26,B20,Schedule!$M$12:$M$26,"Inside",Schedule!$L$12:$L$26,"Ready"))</f>
      </c>
      <c r="E20" s="37" t="str">
        <f>IF(B20="","",SUMIFS(Schedule!$H$12:$H$26,Schedule!$E$12:$E$26,B20,Schedule!$M$12:$M$26,"Inside",Schedule!$L$12:$L$26,"Ready"))</f>
      </c>
      <c r="F20" s="37" t="str">
        <f>IF(B20="","",SUMIFS(Schedule!$I$12:$I$26,Schedule!$F$12:$F$26,B20,Schedule!$M$12:$M$26,"Inside",Schedule!$L$12:$L$26,"Ready"))</f>
      </c>
      <c r="G20" s="37" t="str">
        <f>IF(OR(H20="Over capacity",H20="Within capacity"),C20-SUM(D20:F20),"")</f>
      </c>
      <c r="H20" s="32" t="str">
        <f>IF(COUNTA(B20:C20)=0,"",IF(B20="","Name the person",IF(COUNTIFS($B$12:$B$26,B20)&lt;&gt;1,"Use one row per person",IF(NOT(ISNUMBER(C20)),"Enter available hours",IF(C20&lt;0,"Correct negative availability",IF(COUNTIFS(Schedule!$D$12:$D$26,B20,Schedule!$M$12:$M$26,"Inside",Schedule!$L$12:$L$26,"&lt;&gt;Ready",Schedule!$J$12:$J$26,"&lt;&gt;Cancelled")+COUNTIFS(Schedule!$E$12:$E$26,B20,Schedule!$M$12:$M$26,"Inside",Schedule!$L$12:$L$26,"&lt;&gt;Ready",Schedule!$J$12:$J$26,"&lt;&gt;Cancelled")+COUNTIFS(Schedule!$F$12:$F$26,B20,Schedule!$M$12:$M$26,"Inside",Schedule!$L$12:$L$26,"&lt;&gt;Ready",Schedule!$J$12:$J$26,"&lt;&gt;Cancelled")&gt;0,"Complete assigned schedule",IF(SUM(D20:F20)&gt;C20,"Over capacity","Within capacity")))))))</f>
      </c>
      <c r="I20" s="75"/>
    </row>
    <row r="21" ht="35" customHeight="1">
      <c r="A21" s="3"/>
      <c r="B21" s="75"/>
      <c r="C21" s="81"/>
      <c r="D21" s="37" t="str">
        <f>IF(B21="","",SUMIFS(Schedule!$G$12:$G$26,Schedule!$D$12:$D$26,B21,Schedule!$M$12:$M$26,"Inside",Schedule!$L$12:$L$26,"Ready"))</f>
      </c>
      <c r="E21" s="37" t="str">
        <f>IF(B21="","",SUMIFS(Schedule!$H$12:$H$26,Schedule!$E$12:$E$26,B21,Schedule!$M$12:$M$26,"Inside",Schedule!$L$12:$L$26,"Ready"))</f>
      </c>
      <c r="F21" s="37" t="str">
        <f>IF(B21="","",SUMIFS(Schedule!$I$12:$I$26,Schedule!$F$12:$F$26,B21,Schedule!$M$12:$M$26,"Inside",Schedule!$L$12:$L$26,"Ready"))</f>
      </c>
      <c r="G21" s="37" t="str">
        <f>IF(OR(H21="Over capacity",H21="Within capacity"),C21-SUM(D21:F21),"")</f>
      </c>
      <c r="H21" s="32" t="str">
        <f>IF(COUNTA(B21:C21)=0,"",IF(B21="","Name the person",IF(COUNTIFS($B$12:$B$26,B21)&lt;&gt;1,"Use one row per person",IF(NOT(ISNUMBER(C21)),"Enter available hours",IF(C21&lt;0,"Correct negative availability",IF(COUNTIFS(Schedule!$D$12:$D$26,B21,Schedule!$M$12:$M$26,"Inside",Schedule!$L$12:$L$26,"&lt;&gt;Ready",Schedule!$J$12:$J$26,"&lt;&gt;Cancelled")+COUNTIFS(Schedule!$E$12:$E$26,B21,Schedule!$M$12:$M$26,"Inside",Schedule!$L$12:$L$26,"&lt;&gt;Ready",Schedule!$J$12:$J$26,"&lt;&gt;Cancelled")+COUNTIFS(Schedule!$F$12:$F$26,B21,Schedule!$M$12:$M$26,"Inside",Schedule!$L$12:$L$26,"&lt;&gt;Ready",Schedule!$J$12:$J$26,"&lt;&gt;Cancelled")&gt;0,"Complete assigned schedule",IF(SUM(D21:F21)&gt;C21,"Over capacity","Within capacity")))))))</f>
      </c>
      <c r="I21" s="75"/>
    </row>
    <row r="22" ht="35" customHeight="1">
      <c r="A22" s="3"/>
      <c r="B22" s="75"/>
      <c r="C22" s="81"/>
      <c r="D22" s="37" t="str">
        <f>IF(B22="","",SUMIFS(Schedule!$G$12:$G$26,Schedule!$D$12:$D$26,B22,Schedule!$M$12:$M$26,"Inside",Schedule!$L$12:$L$26,"Ready"))</f>
      </c>
      <c r="E22" s="37" t="str">
        <f>IF(B22="","",SUMIFS(Schedule!$H$12:$H$26,Schedule!$E$12:$E$26,B22,Schedule!$M$12:$M$26,"Inside",Schedule!$L$12:$L$26,"Ready"))</f>
      </c>
      <c r="F22" s="37" t="str">
        <f>IF(B22="","",SUMIFS(Schedule!$I$12:$I$26,Schedule!$F$12:$F$26,B22,Schedule!$M$12:$M$26,"Inside",Schedule!$L$12:$L$26,"Ready"))</f>
      </c>
      <c r="G22" s="37" t="str">
        <f>IF(OR(H22="Over capacity",H22="Within capacity"),C22-SUM(D22:F22),"")</f>
      </c>
      <c r="H22" s="32" t="str">
        <f>IF(COUNTA(B22:C22)=0,"",IF(B22="","Name the person",IF(COUNTIFS($B$12:$B$26,B22)&lt;&gt;1,"Use one row per person",IF(NOT(ISNUMBER(C22)),"Enter available hours",IF(C22&lt;0,"Correct negative availability",IF(COUNTIFS(Schedule!$D$12:$D$26,B22,Schedule!$M$12:$M$26,"Inside",Schedule!$L$12:$L$26,"&lt;&gt;Ready",Schedule!$J$12:$J$26,"&lt;&gt;Cancelled")+COUNTIFS(Schedule!$E$12:$E$26,B22,Schedule!$M$12:$M$26,"Inside",Schedule!$L$12:$L$26,"&lt;&gt;Ready",Schedule!$J$12:$J$26,"&lt;&gt;Cancelled")+COUNTIFS(Schedule!$F$12:$F$26,B22,Schedule!$M$12:$M$26,"Inside",Schedule!$L$12:$L$26,"&lt;&gt;Ready",Schedule!$J$12:$J$26,"&lt;&gt;Cancelled")&gt;0,"Complete assigned schedule",IF(SUM(D22:F22)&gt;C22,"Over capacity","Within capacity")))))))</f>
      </c>
      <c r="I22" s="75"/>
    </row>
    <row r="23" ht="35" customHeight="1">
      <c r="A23" s="3"/>
      <c r="B23" s="75"/>
      <c r="C23" s="81"/>
      <c r="D23" s="37" t="str">
        <f>IF(B23="","",SUMIFS(Schedule!$G$12:$G$26,Schedule!$D$12:$D$26,B23,Schedule!$M$12:$M$26,"Inside",Schedule!$L$12:$L$26,"Ready"))</f>
      </c>
      <c r="E23" s="37" t="str">
        <f>IF(B23="","",SUMIFS(Schedule!$H$12:$H$26,Schedule!$E$12:$E$26,B23,Schedule!$M$12:$M$26,"Inside",Schedule!$L$12:$L$26,"Ready"))</f>
      </c>
      <c r="F23" s="37" t="str">
        <f>IF(B23="","",SUMIFS(Schedule!$I$12:$I$26,Schedule!$F$12:$F$26,B23,Schedule!$M$12:$M$26,"Inside",Schedule!$L$12:$L$26,"Ready"))</f>
      </c>
      <c r="G23" s="37" t="str">
        <f>IF(OR(H23="Over capacity",H23="Within capacity"),C23-SUM(D23:F23),"")</f>
      </c>
      <c r="H23" s="32" t="str">
        <f>IF(COUNTA(B23:C23)=0,"",IF(B23="","Name the person",IF(COUNTIFS($B$12:$B$26,B23)&lt;&gt;1,"Use one row per person",IF(NOT(ISNUMBER(C23)),"Enter available hours",IF(C23&lt;0,"Correct negative availability",IF(COUNTIFS(Schedule!$D$12:$D$26,B23,Schedule!$M$12:$M$26,"Inside",Schedule!$L$12:$L$26,"&lt;&gt;Ready",Schedule!$J$12:$J$26,"&lt;&gt;Cancelled")+COUNTIFS(Schedule!$E$12:$E$26,B23,Schedule!$M$12:$M$26,"Inside",Schedule!$L$12:$L$26,"&lt;&gt;Ready",Schedule!$J$12:$J$26,"&lt;&gt;Cancelled")+COUNTIFS(Schedule!$F$12:$F$26,B23,Schedule!$M$12:$M$26,"Inside",Schedule!$L$12:$L$26,"&lt;&gt;Ready",Schedule!$J$12:$J$26,"&lt;&gt;Cancelled")&gt;0,"Complete assigned schedule",IF(SUM(D23:F23)&gt;C23,"Over capacity","Within capacity")))))))</f>
      </c>
      <c r="I23" s="75"/>
    </row>
    <row r="24" ht="35" customHeight="1">
      <c r="A24" s="3"/>
      <c r="B24" s="75"/>
      <c r="C24" s="81"/>
      <c r="D24" s="37" t="str">
        <f>IF(B24="","",SUMIFS(Schedule!$G$12:$G$26,Schedule!$D$12:$D$26,B24,Schedule!$M$12:$M$26,"Inside",Schedule!$L$12:$L$26,"Ready"))</f>
      </c>
      <c r="E24" s="37" t="str">
        <f>IF(B24="","",SUMIFS(Schedule!$H$12:$H$26,Schedule!$E$12:$E$26,B24,Schedule!$M$12:$M$26,"Inside",Schedule!$L$12:$L$26,"Ready"))</f>
      </c>
      <c r="F24" s="37" t="str">
        <f>IF(B24="","",SUMIFS(Schedule!$I$12:$I$26,Schedule!$F$12:$F$26,B24,Schedule!$M$12:$M$26,"Inside",Schedule!$L$12:$L$26,"Ready"))</f>
      </c>
      <c r="G24" s="37" t="str">
        <f>IF(OR(H24="Over capacity",H24="Within capacity"),C24-SUM(D24:F24),"")</f>
      </c>
      <c r="H24" s="32" t="str">
        <f>IF(COUNTA(B24:C24)=0,"",IF(B24="","Name the person",IF(COUNTIFS($B$12:$B$26,B24)&lt;&gt;1,"Use one row per person",IF(NOT(ISNUMBER(C24)),"Enter available hours",IF(C24&lt;0,"Correct negative availability",IF(COUNTIFS(Schedule!$D$12:$D$26,B24,Schedule!$M$12:$M$26,"Inside",Schedule!$L$12:$L$26,"&lt;&gt;Ready",Schedule!$J$12:$J$26,"&lt;&gt;Cancelled")+COUNTIFS(Schedule!$E$12:$E$26,B24,Schedule!$M$12:$M$26,"Inside",Schedule!$L$12:$L$26,"&lt;&gt;Ready",Schedule!$J$12:$J$26,"&lt;&gt;Cancelled")+COUNTIFS(Schedule!$F$12:$F$26,B24,Schedule!$M$12:$M$26,"Inside",Schedule!$L$12:$L$26,"&lt;&gt;Ready",Schedule!$J$12:$J$26,"&lt;&gt;Cancelled")&gt;0,"Complete assigned schedule",IF(SUM(D24:F24)&gt;C24,"Over capacity","Within capacity")))))))</f>
      </c>
      <c r="I24" s="75"/>
    </row>
    <row r="25" ht="35" customHeight="1">
      <c r="A25" s="3"/>
      <c r="B25" s="75"/>
      <c r="C25" s="81"/>
      <c r="D25" s="37" t="str">
        <f>IF(B25="","",SUMIFS(Schedule!$G$12:$G$26,Schedule!$D$12:$D$26,B25,Schedule!$M$12:$M$26,"Inside",Schedule!$L$12:$L$26,"Ready"))</f>
      </c>
      <c r="E25" s="37" t="str">
        <f>IF(B25="","",SUMIFS(Schedule!$H$12:$H$26,Schedule!$E$12:$E$26,B25,Schedule!$M$12:$M$26,"Inside",Schedule!$L$12:$L$26,"Ready"))</f>
      </c>
      <c r="F25" s="37" t="str">
        <f>IF(B25="","",SUMIFS(Schedule!$I$12:$I$26,Schedule!$F$12:$F$26,B25,Schedule!$M$12:$M$26,"Inside",Schedule!$L$12:$L$26,"Ready"))</f>
      </c>
      <c r="G25" s="37" t="str">
        <f>IF(OR(H25="Over capacity",H25="Within capacity"),C25-SUM(D25:F25),"")</f>
      </c>
      <c r="H25" s="32" t="str">
        <f>IF(COUNTA(B25:C25)=0,"",IF(B25="","Name the person",IF(COUNTIFS($B$12:$B$26,B25)&lt;&gt;1,"Use one row per person",IF(NOT(ISNUMBER(C25)),"Enter available hours",IF(C25&lt;0,"Correct negative availability",IF(COUNTIFS(Schedule!$D$12:$D$26,B25,Schedule!$M$12:$M$26,"Inside",Schedule!$L$12:$L$26,"&lt;&gt;Ready",Schedule!$J$12:$J$26,"&lt;&gt;Cancelled")+COUNTIFS(Schedule!$E$12:$E$26,B25,Schedule!$M$12:$M$26,"Inside",Schedule!$L$12:$L$26,"&lt;&gt;Ready",Schedule!$J$12:$J$26,"&lt;&gt;Cancelled")+COUNTIFS(Schedule!$F$12:$F$26,B25,Schedule!$M$12:$M$26,"Inside",Schedule!$L$12:$L$26,"&lt;&gt;Ready",Schedule!$J$12:$J$26,"&lt;&gt;Cancelled")&gt;0,"Complete assigned schedule",IF(SUM(D25:F25)&gt;C25,"Over capacity","Within capacity")))))))</f>
      </c>
      <c r="I25" s="75"/>
    </row>
    <row r="26" ht="35" customHeight="1">
      <c r="A26" s="3"/>
      <c r="B26" s="76"/>
      <c r="C26" s="82"/>
      <c r="D26" s="39" t="str">
        <f>IF(B26="","",SUMIFS(Schedule!$G$12:$G$26,Schedule!$D$12:$D$26,B26,Schedule!$M$12:$M$26,"Inside",Schedule!$L$12:$L$26,"Ready"))</f>
      </c>
      <c r="E26" s="39" t="str">
        <f>IF(B26="","",SUMIFS(Schedule!$H$12:$H$26,Schedule!$E$12:$E$26,B26,Schedule!$M$12:$M$26,"Inside",Schedule!$L$12:$L$26,"Ready"))</f>
      </c>
      <c r="F26" s="39" t="str">
        <f>IF(B26="","",SUMIFS(Schedule!$I$12:$I$26,Schedule!$F$12:$F$26,B26,Schedule!$M$12:$M$26,"Inside",Schedule!$L$12:$L$26,"Ready"))</f>
      </c>
      <c r="G26" s="39" t="str">
        <f>IF(OR(H26="Over capacity",H26="Within capacity"),C26-SUM(D26:F26),"")</f>
      </c>
      <c r="H26" s="33" t="str">
        <f>IF(COUNTA(B26:C26)=0,"",IF(B26="","Name the person",IF(COUNTIFS($B$12:$B$26,B26)&lt;&gt;1,"Use one row per person",IF(NOT(ISNUMBER(C26)),"Enter available hours",IF(C26&lt;0,"Correct negative availability",IF(COUNTIFS(Schedule!$D$12:$D$26,B26,Schedule!$M$12:$M$26,"Inside",Schedule!$L$12:$L$26,"&lt;&gt;Ready",Schedule!$J$12:$J$26,"&lt;&gt;Cancelled")+COUNTIFS(Schedule!$E$12:$E$26,B26,Schedule!$M$12:$M$26,"Inside",Schedule!$L$12:$L$26,"&lt;&gt;Ready",Schedule!$J$12:$J$26,"&lt;&gt;Cancelled")+COUNTIFS(Schedule!$F$12:$F$26,B26,Schedule!$M$12:$M$26,"Inside",Schedule!$L$12:$L$26,"&lt;&gt;Ready",Schedule!$J$12:$J$26,"&lt;&gt;Cancelled")&gt;0,"Complete assigned schedule",IF(SUM(D26:F26)&gt;C26,"Over capacity","Within capacity")))))))</f>
      </c>
      <c r="I26" s="76"/>
    </row>
    <row r="27" ht="22" customHeight="1">
      <c r="A27" s="3"/>
      <c r="B27" s="3"/>
      <c r="C27" s="3"/>
      <c r="D27" s="3"/>
      <c r="E27" s="3"/>
      <c r="F27" s="3"/>
      <c r="G27" s="3"/>
      <c r="H27" s="3"/>
      <c r="I27" s="3"/>
    </row>
    <row r="28" ht="22" customHeight="1">
      <c r="A28" s="3"/>
      <c r="B28" s="3"/>
      <c r="C28" s="3"/>
      <c r="D28" s="3"/>
      <c r="E28" s="3"/>
      <c r="F28" s="3"/>
      <c r="G28" s="3"/>
      <c r="H28" s="3"/>
      <c r="I28" s="3"/>
    </row>
    <row r="29" ht="22" customHeight="1">
      <c r="A29" s="3"/>
      <c r="B29" s="7" t="str">
        <v>One person may hold several roles. Their hours are added across writing, review and design. Negative remaining hours require a scope, date or staffing decision; keep that decision in Constraint or decision.</v>
      </c>
      <c r="C29" s="7"/>
      <c r="D29" s="7"/>
      <c r="E29" s="7"/>
      <c r="F29" s="7"/>
      <c r="G29" s="7"/>
      <c r="H29" s="7"/>
      <c r="I29" s="7"/>
    </row>
    <row r="30" ht="22" customHeight="1">
      <c r="A30" s="3"/>
      <c r="B30" s="7"/>
      <c r="C30" s="7"/>
      <c r="D30" s="7"/>
      <c r="E30" s="7"/>
      <c r="F30" s="7"/>
      <c r="G30" s="7"/>
      <c r="H30" s="7"/>
      <c r="I30" s="7"/>
    </row>
    <row r="31" ht="22" customHeight="1">
      <c r="A31" s="3"/>
      <c r="B31" s="7"/>
      <c r="C31" s="7"/>
      <c r="D31" s="7"/>
      <c r="E31" s="7"/>
      <c r="F31" s="7"/>
      <c r="G31" s="7"/>
      <c r="H31" s="7"/>
      <c r="I31" s="7"/>
    </row>
    <row r="32" ht="22" customHeight="1">
      <c r="A32" s="3"/>
      <c r="B32" s="3"/>
      <c r="C32" s="3"/>
      <c r="D32" s="3"/>
      <c r="E32" s="3"/>
      <c r="F32" s="3"/>
      <c r="G32" s="3"/>
      <c r="H32" s="3"/>
      <c r="I32" s="3"/>
    </row>
    <row r="33" ht="22" customHeight="1">
      <c r="A33" s="3"/>
      <c r="B33" s="56" t="str">
        <v>© MT BYTES</v>
      </c>
      <c r="C33" s="56"/>
      <c r="D33" s="56"/>
      <c r="E33" s="56"/>
      <c r="F33" s="56"/>
      <c r="G33" s="56"/>
      <c r="H33" s="56"/>
      <c r="I33" s="56"/>
    </row>
  </sheetData>
  <sheetProtection sheet="1" objects="1" scenarios="1" formatCells="1" formatColumns="1" formatRows="1" insertColumns="1" insertRows="1" deleteColumns="1" deleteRows="1" sort="1" autoFilter="0" selectLockedCells="0" selectUnlockedCells="0"/>
  <mergeCells>
    <mergeCell ref="B5:I6"/>
    <mergeCell ref="B7:I8"/>
    <mergeCell ref="B29:I31"/>
    <mergeCell ref="B33:I33"/>
  </mergeCells>
  <conditionalFormatting sqref="H12:H26">
    <cfRule type="containsText" dxfId="4" priority="1" operator="containsText" text="Over"/>
    <cfRule type="containsText" dxfId="5" priority="2" operator="containsText" text="Complete"/>
  </conditionalFormatting>
  <dataValidations count="1">
    <dataValidation type="decimal" errorStyle="stop" operator="between" showErrorMessage="1" errorTitle="Check this number" error="Enter a number from 0 to 1000000000." sqref="C12:C26">
      <formula1>0</formula1>
      <formula2>1000000000</formula2>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5238f7595e2a4553"/>
  <tableParts count="1">
    <tablePart r:id="R0066f34c8afe4eb4"/>
  </tableParts>
</worksheet>
</file>

<file path=xl/worksheets/sheet4.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2" hidden="0" customWidth="1"/>
    <col min="3" max="3" width="43" hidden="0" customWidth="1"/>
    <col min="4" max="4" width="27" hidden="0" customWidth="1"/>
    <col min="5" max="5" width="26" hidden="0" customWidth="1"/>
    <col min="6" max="6" width="39" hidden="0" customWidth="1"/>
    <col min="7" max="7" width="31" hidden="0" customWidth="1"/>
    <col min="8" max="8" width="20" hidden="0" customWidth="1"/>
    <col min="9" max="9" width="20" hidden="0" customWidth="1"/>
  </cols>
  <sheetData>
    <row r="1" ht="22" customHeight="1">
      <c r="A1" s="3"/>
      <c r="B1" s="3"/>
      <c r="C1" s="3"/>
      <c r="D1" s="3"/>
      <c r="E1" s="3"/>
      <c r="F1" s="3"/>
      <c r="G1" s="3"/>
      <c r="H1" s="3"/>
      <c r="I1" s="3"/>
    </row>
    <row r="2" ht="22" customHeight="1">
      <c r="A2" s="3"/>
      <c r="B2" s="3"/>
      <c r="C2" s="3"/>
      <c r="D2" s="3"/>
      <c r="E2" s="3"/>
      <c r="F2" s="3"/>
      <c r="G2" s="3"/>
      <c r="H2" s="3"/>
      <c r="I2" s="3"/>
    </row>
    <row r="3" ht="22" customHeight="1">
      <c r="A3" s="3"/>
      <c r="B3" s="3"/>
      <c r="C3" s="3"/>
      <c r="D3" s="3"/>
      <c r="E3" s="3"/>
      <c r="F3" s="3"/>
      <c r="G3" s="3"/>
      <c r="H3" s="3"/>
      <c r="I3" s="3"/>
    </row>
    <row r="4" ht="22" customHeight="1">
      <c r="A4" s="3"/>
      <c r="B4" s="3"/>
      <c r="C4" s="3"/>
      <c r="D4" s="3"/>
      <c r="E4" s="3"/>
      <c r="F4" s="3"/>
      <c r="G4" s="3"/>
      <c r="H4" s="3"/>
      <c r="I4" s="3"/>
    </row>
    <row r="5" ht="22" customHeight="1">
      <c r="A5" s="3"/>
      <c r="B5" s="9" t="str">
        <v>Define work worth publishing</v>
      </c>
      <c r="C5" s="9"/>
      <c r="D5" s="9"/>
      <c r="E5" s="9"/>
      <c r="F5" s="9"/>
      <c r="G5" s="9"/>
      <c r="H5" s="9"/>
      <c r="I5" s="9"/>
    </row>
    <row r="6" ht="22" customHeight="1">
      <c r="A6" s="3"/>
      <c r="B6" s="9"/>
      <c r="C6" s="9"/>
      <c r="D6" s="9"/>
      <c r="E6" s="9"/>
      <c r="F6" s="9"/>
      <c r="G6" s="9"/>
      <c r="H6" s="9"/>
      <c r="I6" s="9"/>
    </row>
    <row r="7" ht="20" customHeight="1">
      <c r="A7" s="3"/>
      <c r="B7" s="7" t="str">
        <v>Start with a real audience question. Identify the evidence needed to answer it and the next action the content should support.</v>
      </c>
      <c r="C7" s="7"/>
      <c r="D7" s="7"/>
      <c r="E7" s="7"/>
      <c r="F7" s="7"/>
      <c r="G7" s="7"/>
      <c r="H7" s="7"/>
      <c r="I7" s="7"/>
    </row>
    <row r="8" ht="20" customHeight="1">
      <c r="A8" s="3"/>
      <c r="B8" s="7"/>
      <c r="C8" s="7"/>
      <c r="D8" s="7"/>
      <c r="E8" s="7"/>
      <c r="F8" s="7"/>
      <c r="G8" s="7"/>
      <c r="H8" s="7"/>
      <c r="I8" s="7"/>
    </row>
    <row r="9" ht="22" customHeight="1">
      <c r="A9" s="3"/>
      <c r="B9" s="3"/>
      <c r="C9" s="3"/>
      <c r="D9" s="3"/>
      <c r="E9" s="3"/>
      <c r="F9" s="3"/>
      <c r="G9" s="3"/>
      <c r="H9" s="3"/>
      <c r="I9" s="3"/>
    </row>
    <row r="10" ht="22" customHeight="1">
      <c r="A10" s="3"/>
      <c r="B10" s="3"/>
      <c r="C10" s="3"/>
      <c r="D10" s="3"/>
      <c r="E10" s="3"/>
      <c r="F10" s="3"/>
      <c r="G10" s="3"/>
      <c r="H10" s="3"/>
      <c r="I10" s="3"/>
    </row>
    <row r="11" ht="36" customHeight="1">
      <c r="A11" s="3"/>
      <c r="B11" s="18" t="str">
        <v>Topic ID</v>
      </c>
      <c r="C11" s="19" t="str">
        <v>Audience question</v>
      </c>
      <c r="D11" s="19" t="str">
        <v>Primary reader</v>
      </c>
      <c r="E11" s="19" t="str">
        <v>Search or task intent</v>
      </c>
      <c r="F11" s="19" t="str">
        <v>Evidence needed</v>
      </c>
      <c r="G11" s="19" t="str">
        <v>Reader’s next action</v>
      </c>
      <c r="H11" s="19" t="str">
        <v>Format</v>
      </c>
      <c r="I11" s="20" t="str">
        <v>Decision</v>
      </c>
    </row>
    <row r="12" ht="35" customHeight="1">
      <c r="A12" s="3"/>
      <c r="B12" s="24" t="str">
        <v>T01</v>
      </c>
      <c r="C12" s="74"/>
      <c r="D12" s="74"/>
      <c r="E12" s="74"/>
      <c r="F12" s="74"/>
      <c r="G12" s="74"/>
      <c r="H12" s="74"/>
      <c r="I12" s="74"/>
    </row>
    <row r="13" ht="35" customHeight="1">
      <c r="A13" s="3"/>
      <c r="B13" s="25" t="str">
        <v>T02</v>
      </c>
      <c r="C13" s="75"/>
      <c r="D13" s="75"/>
      <c r="E13" s="75"/>
      <c r="F13" s="75"/>
      <c r="G13" s="75"/>
      <c r="H13" s="75"/>
      <c r="I13" s="75"/>
    </row>
    <row r="14" ht="35" customHeight="1">
      <c r="A14" s="3"/>
      <c r="B14" s="25" t="str">
        <v>T03</v>
      </c>
      <c r="C14" s="75"/>
      <c r="D14" s="75"/>
      <c r="E14" s="75"/>
      <c r="F14" s="75"/>
      <c r="G14" s="75"/>
      <c r="H14" s="75"/>
      <c r="I14" s="75"/>
    </row>
    <row r="15" ht="35" customHeight="1">
      <c r="A15" s="3"/>
      <c r="B15" s="25" t="str">
        <v>T04</v>
      </c>
      <c r="C15" s="75"/>
      <c r="D15" s="75"/>
      <c r="E15" s="75"/>
      <c r="F15" s="75"/>
      <c r="G15" s="75"/>
      <c r="H15" s="75"/>
      <c r="I15" s="75"/>
    </row>
    <row r="16" ht="35" customHeight="1">
      <c r="A16" s="3"/>
      <c r="B16" s="25" t="str">
        <v>T05</v>
      </c>
      <c r="C16" s="75"/>
      <c r="D16" s="75"/>
      <c r="E16" s="75"/>
      <c r="F16" s="75"/>
      <c r="G16" s="75"/>
      <c r="H16" s="75"/>
      <c r="I16" s="75"/>
    </row>
    <row r="17" ht="35" customHeight="1">
      <c r="A17" s="3"/>
      <c r="B17" s="25" t="str">
        <v>T06</v>
      </c>
      <c r="C17" s="75"/>
      <c r="D17" s="75"/>
      <c r="E17" s="75"/>
      <c r="F17" s="75"/>
      <c r="G17" s="75"/>
      <c r="H17" s="75"/>
      <c r="I17" s="75"/>
    </row>
    <row r="18" ht="35" customHeight="1">
      <c r="A18" s="3"/>
      <c r="B18" s="25" t="str">
        <v>T07</v>
      </c>
      <c r="C18" s="75"/>
      <c r="D18" s="75"/>
      <c r="E18" s="75"/>
      <c r="F18" s="75"/>
      <c r="G18" s="75"/>
      <c r="H18" s="75"/>
      <c r="I18" s="75"/>
    </row>
    <row r="19" ht="35" customHeight="1">
      <c r="A19" s="3"/>
      <c r="B19" s="25" t="str">
        <v>T08</v>
      </c>
      <c r="C19" s="75"/>
      <c r="D19" s="75"/>
      <c r="E19" s="75"/>
      <c r="F19" s="75"/>
      <c r="G19" s="75"/>
      <c r="H19" s="75"/>
      <c r="I19" s="75"/>
    </row>
    <row r="20" ht="35" customHeight="1">
      <c r="A20" s="3"/>
      <c r="B20" s="25" t="str">
        <v>T09</v>
      </c>
      <c r="C20" s="75"/>
      <c r="D20" s="75"/>
      <c r="E20" s="75"/>
      <c r="F20" s="75"/>
      <c r="G20" s="75"/>
      <c r="H20" s="75"/>
      <c r="I20" s="75"/>
    </row>
    <row r="21" ht="35" customHeight="1">
      <c r="A21" s="3"/>
      <c r="B21" s="25" t="str">
        <v>T10</v>
      </c>
      <c r="C21" s="75"/>
      <c r="D21" s="75"/>
      <c r="E21" s="75"/>
      <c r="F21" s="75"/>
      <c r="G21" s="75"/>
      <c r="H21" s="75"/>
      <c r="I21" s="75"/>
    </row>
    <row r="22" ht="35" customHeight="1">
      <c r="A22" s="3"/>
      <c r="B22" s="25" t="str">
        <v>T11</v>
      </c>
      <c r="C22" s="75"/>
      <c r="D22" s="75"/>
      <c r="E22" s="75"/>
      <c r="F22" s="75"/>
      <c r="G22" s="75"/>
      <c r="H22" s="75"/>
      <c r="I22" s="75"/>
    </row>
    <row r="23" ht="35" customHeight="1">
      <c r="A23" s="3"/>
      <c r="B23" s="25" t="str">
        <v>T12</v>
      </c>
      <c r="C23" s="75"/>
      <c r="D23" s="75"/>
      <c r="E23" s="75"/>
      <c r="F23" s="75"/>
      <c r="G23" s="75"/>
      <c r="H23" s="75"/>
      <c r="I23" s="75"/>
    </row>
    <row r="24" ht="35" customHeight="1">
      <c r="A24" s="3"/>
      <c r="B24" s="25" t="str">
        <v>T13</v>
      </c>
      <c r="C24" s="75"/>
      <c r="D24" s="75"/>
      <c r="E24" s="75"/>
      <c r="F24" s="75"/>
      <c r="G24" s="75"/>
      <c r="H24" s="75"/>
      <c r="I24" s="75"/>
    </row>
    <row r="25" ht="35" customHeight="1">
      <c r="A25" s="3"/>
      <c r="B25" s="25" t="str">
        <v>T14</v>
      </c>
      <c r="C25" s="75"/>
      <c r="D25" s="75"/>
      <c r="E25" s="75"/>
      <c r="F25" s="75"/>
      <c r="G25" s="75"/>
      <c r="H25" s="75"/>
      <c r="I25" s="75"/>
    </row>
    <row r="26" ht="35" customHeight="1">
      <c r="A26" s="3"/>
      <c r="B26" s="26" t="str">
        <v>T15</v>
      </c>
      <c r="C26" s="76"/>
      <c r="D26" s="76"/>
      <c r="E26" s="76"/>
      <c r="F26" s="76"/>
      <c r="G26" s="76"/>
      <c r="H26" s="76"/>
      <c r="I26" s="76"/>
    </row>
    <row r="27" ht="22" customHeight="1">
      <c r="A27" s="3"/>
      <c r="B27" s="3"/>
      <c r="C27" s="3"/>
      <c r="D27" s="3"/>
      <c r="E27" s="3"/>
      <c r="F27" s="3"/>
      <c r="G27" s="3"/>
      <c r="H27" s="3"/>
      <c r="I27" s="3"/>
    </row>
    <row r="28" ht="22" customHeight="1">
      <c r="A28" s="3"/>
      <c r="B28" s="3"/>
      <c r="C28" s="3"/>
      <c r="D28" s="3"/>
      <c r="E28" s="3"/>
      <c r="F28" s="3"/>
      <c r="G28" s="3"/>
      <c r="H28" s="3"/>
      <c r="I28" s="3"/>
    </row>
    <row r="29" ht="22" customHeight="1">
      <c r="A29" s="3"/>
      <c r="B29" s="7" t="str">
        <v>Use the audience’s language. Evidence may include a product test, original analysis, subject expertise or an approved operating method. A topic earns a place in Schedule when its answer and purpose are clear.</v>
      </c>
      <c r="C29" s="7"/>
      <c r="D29" s="7"/>
      <c r="E29" s="7"/>
      <c r="F29" s="7"/>
      <c r="G29" s="7"/>
      <c r="H29" s="7"/>
      <c r="I29" s="7"/>
    </row>
    <row r="30" ht="22" customHeight="1">
      <c r="A30" s="3"/>
      <c r="B30" s="7"/>
      <c r="C30" s="7"/>
      <c r="D30" s="7"/>
      <c r="E30" s="7"/>
      <c r="F30" s="7"/>
      <c r="G30" s="7"/>
      <c r="H30" s="7"/>
      <c r="I30" s="7"/>
    </row>
    <row r="31" ht="22" customHeight="1">
      <c r="A31" s="3"/>
      <c r="B31" s="7"/>
      <c r="C31" s="7"/>
      <c r="D31" s="7"/>
      <c r="E31" s="7"/>
      <c r="F31" s="7"/>
      <c r="G31" s="7"/>
      <c r="H31" s="7"/>
      <c r="I31" s="7"/>
    </row>
    <row r="32" ht="22" customHeight="1">
      <c r="A32" s="3"/>
      <c r="B32" s="3"/>
      <c r="C32" s="3"/>
      <c r="D32" s="3"/>
      <c r="E32" s="3"/>
      <c r="F32" s="3"/>
      <c r="G32" s="3"/>
      <c r="H32" s="3"/>
      <c r="I32" s="3"/>
    </row>
    <row r="33" ht="22" customHeight="1">
      <c r="A33" s="3"/>
      <c r="B33" s="56" t="str">
        <v>© MT BYTES</v>
      </c>
      <c r="C33" s="56"/>
      <c r="D33" s="56"/>
      <c r="E33" s="56"/>
      <c r="F33" s="56"/>
      <c r="G33" s="56"/>
      <c r="H33" s="56"/>
      <c r="I33" s="56"/>
    </row>
  </sheetData>
  <sheetProtection sheet="1" objects="1" scenarios="1" formatCells="1" formatColumns="1" formatRows="1" insertColumns="1" insertRows="1" deleteColumns="1" deleteRows="1" sort="1" autoFilter="0" selectLockedCells="0" selectUnlockedCells="0"/>
  <mergeCells>
    <mergeCell ref="B5:I6"/>
    <mergeCell ref="B7:I8"/>
    <mergeCell ref="B29:I31"/>
    <mergeCell ref="B33:I33"/>
  </mergeCells>
  <dataValidations count="2">
    <dataValidation type="list" errorStyle="stop" showErrorMessage="1" errorTitle="Choose a listed value" error="Select a value from the list, or clear this field." sqref="H12:H26">
      <formula1>"Article,Guide,Checklist,Template,Landing page,Video,Update"</formula1>
    </dataValidation>
    <dataValidation type="list" errorStyle="stop" showErrorMessage="1" errorTitle="Choose a listed value" error="Select a value from the list, or clear this field." sqref="I12:I26">
      <formula1>"Explore,Plan,Defer,Retire"</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0234be075996476c"/>
  <tableParts count="1">
    <tablePart r:id="R53adc1f0b87b4f26"/>
  </tableParts>
</worksheet>
</file>

<file path=xl/worksheets/sheet5.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35" hidden="0" customWidth="1"/>
    <col min="3" max="3" width="27" hidden="0" customWidth="1"/>
    <col min="4" max="4" width="18" hidden="0" customWidth="1"/>
    <col min="5" max="5" width="26" hidden="0" customWidth="1"/>
    <col min="6" max="6" width="40" hidden="0" customWidth="1"/>
    <col min="7" max="7" width="20" hidden="0" customWidth="1"/>
    <col min="8" max="8" width="18" hidden="0" customWidth="1"/>
  </cols>
  <sheetData>
    <row r="1" ht="22" customHeight="1">
      <c r="A1" s="3"/>
      <c r="B1" s="3"/>
      <c r="C1" s="3"/>
      <c r="D1" s="3"/>
      <c r="E1" s="3"/>
      <c r="F1" s="3"/>
      <c r="G1" s="3"/>
      <c r="H1" s="3"/>
    </row>
    <row r="2" ht="22" customHeight="1">
      <c r="A2" s="3"/>
      <c r="B2" s="3"/>
      <c r="C2" s="3"/>
      <c r="D2" s="3"/>
      <c r="E2" s="3"/>
      <c r="F2" s="3"/>
      <c r="G2" s="3"/>
      <c r="H2" s="3"/>
    </row>
    <row r="3" ht="22" customHeight="1">
      <c r="A3" s="3"/>
      <c r="B3" s="3"/>
      <c r="C3" s="3"/>
      <c r="D3" s="3"/>
      <c r="E3" s="3"/>
      <c r="F3" s="3"/>
      <c r="G3" s="3"/>
      <c r="H3" s="3"/>
    </row>
    <row r="4" ht="22" customHeight="1">
      <c r="A4" s="3"/>
      <c r="B4" s="3"/>
      <c r="C4" s="3"/>
      <c r="D4" s="3"/>
      <c r="E4" s="3"/>
      <c r="F4" s="3"/>
      <c r="G4" s="3"/>
      <c r="H4" s="3"/>
    </row>
    <row r="5" ht="22" customHeight="1">
      <c r="A5" s="3"/>
      <c r="B5" s="9" t="str">
        <v>Keep useful content current</v>
      </c>
      <c r="C5" s="9"/>
      <c r="D5" s="9"/>
      <c r="E5" s="9"/>
      <c r="F5" s="9"/>
      <c r="G5" s="9"/>
      <c r="H5" s="9"/>
    </row>
    <row r="6" ht="22" customHeight="1">
      <c r="A6" s="3"/>
      <c r="B6" s="9"/>
      <c r="C6" s="9"/>
      <c r="D6" s="9"/>
      <c r="E6" s="9"/>
      <c r="F6" s="9"/>
      <c r="G6" s="9"/>
      <c r="H6" s="9"/>
    </row>
    <row r="7" ht="20" customHeight="1">
      <c r="A7" s="3"/>
      <c r="B7" s="7" t="str">
        <v>Set review dates for live content that may become inaccurate or lose its purpose. Record the resulting decision.</v>
      </c>
      <c r="C7" s="7"/>
      <c r="D7" s="7"/>
      <c r="E7" s="7"/>
      <c r="F7" s="7"/>
      <c r="G7" s="7"/>
      <c r="H7" s="7"/>
    </row>
    <row r="8" ht="20" customHeight="1">
      <c r="A8" s="3"/>
      <c r="B8" s="7"/>
      <c r="C8" s="7"/>
      <c r="D8" s="7"/>
      <c r="E8" s="7"/>
      <c r="F8" s="7"/>
      <c r="G8" s="7"/>
      <c r="H8" s="7"/>
    </row>
    <row r="9" ht="22" customHeight="1">
      <c r="A9" s="3"/>
      <c r="B9" s="3"/>
      <c r="C9" s="3"/>
      <c r="D9" s="3"/>
      <c r="E9" s="3"/>
      <c r="F9" s="3"/>
      <c r="G9" s="3"/>
      <c r="H9" s="3"/>
    </row>
    <row r="10" ht="22" customHeight="1">
      <c r="A10" s="3"/>
      <c r="B10" s="3"/>
      <c r="C10" s="3"/>
      <c r="D10" s="3"/>
      <c r="E10" s="3"/>
      <c r="F10" s="3"/>
      <c r="G10" s="3"/>
      <c r="H10" s="3"/>
    </row>
    <row r="11" ht="36" customHeight="1">
      <c r="A11" s="3"/>
      <c r="B11" s="18" t="str">
        <v>Live page or asset</v>
      </c>
      <c r="C11" s="19" t="str">
        <v>Review owner</v>
      </c>
      <c r="D11" s="19" t="str">
        <v>Review due</v>
      </c>
      <c r="E11" s="19" t="str">
        <v>Reason for review</v>
      </c>
      <c r="F11" s="19" t="str">
        <v>Decision or change needed</v>
      </c>
      <c r="G11" s="19" t="str">
        <v>Status</v>
      </c>
      <c r="H11" s="20" t="str">
        <v>Due state</v>
      </c>
    </row>
    <row r="12" ht="35" customHeight="1">
      <c r="A12" s="3"/>
      <c r="B12" s="74"/>
      <c r="C12" s="74"/>
      <c r="D12" s="77"/>
      <c r="E12" s="74"/>
      <c r="F12" s="74"/>
      <c r="G12" s="74"/>
      <c r="H12" s="31" t="str">
        <f>IF(B12="","",IF(OR(G12="Complete",G12="Retired"),"Closed",IF(OR(NOT(ISNUMBER(D12)),NOT(ISNUMBER(Plan!$K$12))),"Set review dates",IF(D12&lt;Plan!$K$12,"Overdue","Scheduled"))))</f>
      </c>
    </row>
    <row r="13" ht="35" customHeight="1">
      <c r="A13" s="3"/>
      <c r="B13" s="75"/>
      <c r="C13" s="75"/>
      <c r="D13" s="78"/>
      <c r="E13" s="75"/>
      <c r="F13" s="75"/>
      <c r="G13" s="75"/>
      <c r="H13" s="32" t="str">
        <f>IF(B13="","",IF(OR(G13="Complete",G13="Retired"),"Closed",IF(OR(NOT(ISNUMBER(D13)),NOT(ISNUMBER(Plan!$K$12))),"Set review dates",IF(D13&lt;Plan!$K$12,"Overdue","Scheduled"))))</f>
      </c>
    </row>
    <row r="14" ht="35" customHeight="1">
      <c r="A14" s="3"/>
      <c r="B14" s="75"/>
      <c r="C14" s="75"/>
      <c r="D14" s="78"/>
      <c r="E14" s="75"/>
      <c r="F14" s="75"/>
      <c r="G14" s="75"/>
      <c r="H14" s="32" t="str">
        <f>IF(B14="","",IF(OR(G14="Complete",G14="Retired"),"Closed",IF(OR(NOT(ISNUMBER(D14)),NOT(ISNUMBER(Plan!$K$12))),"Set review dates",IF(D14&lt;Plan!$K$12,"Overdue","Scheduled"))))</f>
      </c>
    </row>
    <row r="15" ht="35" customHeight="1">
      <c r="A15" s="3"/>
      <c r="B15" s="75"/>
      <c r="C15" s="75"/>
      <c r="D15" s="78"/>
      <c r="E15" s="75"/>
      <c r="F15" s="75"/>
      <c r="G15" s="75"/>
      <c r="H15" s="32" t="str">
        <f>IF(B15="","",IF(OR(G15="Complete",G15="Retired"),"Closed",IF(OR(NOT(ISNUMBER(D15)),NOT(ISNUMBER(Plan!$K$12))),"Set review dates",IF(D15&lt;Plan!$K$12,"Overdue","Scheduled"))))</f>
      </c>
    </row>
    <row r="16" ht="35" customHeight="1">
      <c r="A16" s="3"/>
      <c r="B16" s="75"/>
      <c r="C16" s="75"/>
      <c r="D16" s="78"/>
      <c r="E16" s="75"/>
      <c r="F16" s="75"/>
      <c r="G16" s="75"/>
      <c r="H16" s="32" t="str">
        <f>IF(B16="","",IF(OR(G16="Complete",G16="Retired"),"Closed",IF(OR(NOT(ISNUMBER(D16)),NOT(ISNUMBER(Plan!$K$12))),"Set review dates",IF(D16&lt;Plan!$K$12,"Overdue","Scheduled"))))</f>
      </c>
    </row>
    <row r="17" ht="35" customHeight="1">
      <c r="A17" s="3"/>
      <c r="B17" s="75"/>
      <c r="C17" s="75"/>
      <c r="D17" s="78"/>
      <c r="E17" s="75"/>
      <c r="F17" s="75"/>
      <c r="G17" s="75"/>
      <c r="H17" s="32" t="str">
        <f>IF(B17="","",IF(OR(G17="Complete",G17="Retired"),"Closed",IF(OR(NOT(ISNUMBER(D17)),NOT(ISNUMBER(Plan!$K$12))),"Set review dates",IF(D17&lt;Plan!$K$12,"Overdue","Scheduled"))))</f>
      </c>
    </row>
    <row r="18" ht="35" customHeight="1">
      <c r="A18" s="3"/>
      <c r="B18" s="75"/>
      <c r="C18" s="75"/>
      <c r="D18" s="78"/>
      <c r="E18" s="75"/>
      <c r="F18" s="75"/>
      <c r="G18" s="75"/>
      <c r="H18" s="32" t="str">
        <f>IF(B18="","",IF(OR(G18="Complete",G18="Retired"),"Closed",IF(OR(NOT(ISNUMBER(D18)),NOT(ISNUMBER(Plan!$K$12))),"Set review dates",IF(D18&lt;Plan!$K$12,"Overdue","Scheduled"))))</f>
      </c>
    </row>
    <row r="19" ht="35" customHeight="1">
      <c r="A19" s="3"/>
      <c r="B19" s="75"/>
      <c r="C19" s="75"/>
      <c r="D19" s="78"/>
      <c r="E19" s="75"/>
      <c r="F19" s="75"/>
      <c r="G19" s="75"/>
      <c r="H19" s="32" t="str">
        <f>IF(B19="","",IF(OR(G19="Complete",G19="Retired"),"Closed",IF(OR(NOT(ISNUMBER(D19)),NOT(ISNUMBER(Plan!$K$12))),"Set review dates",IF(D19&lt;Plan!$K$12,"Overdue","Scheduled"))))</f>
      </c>
    </row>
    <row r="20" ht="35" customHeight="1">
      <c r="A20" s="3"/>
      <c r="B20" s="75"/>
      <c r="C20" s="75"/>
      <c r="D20" s="78"/>
      <c r="E20" s="75"/>
      <c r="F20" s="75"/>
      <c r="G20" s="75"/>
      <c r="H20" s="32" t="str">
        <f>IF(B20="","",IF(OR(G20="Complete",G20="Retired"),"Closed",IF(OR(NOT(ISNUMBER(D20)),NOT(ISNUMBER(Plan!$K$12))),"Set review dates",IF(D20&lt;Plan!$K$12,"Overdue","Scheduled"))))</f>
      </c>
    </row>
    <row r="21" ht="35" customHeight="1">
      <c r="A21" s="3"/>
      <c r="B21" s="75"/>
      <c r="C21" s="75"/>
      <c r="D21" s="78"/>
      <c r="E21" s="75"/>
      <c r="F21" s="75"/>
      <c r="G21" s="75"/>
      <c r="H21" s="32" t="str">
        <f>IF(B21="","",IF(OR(G21="Complete",G21="Retired"),"Closed",IF(OR(NOT(ISNUMBER(D21)),NOT(ISNUMBER(Plan!$K$12))),"Set review dates",IF(D21&lt;Plan!$K$12,"Overdue","Scheduled"))))</f>
      </c>
    </row>
    <row r="22" ht="35" customHeight="1">
      <c r="A22" s="3"/>
      <c r="B22" s="75"/>
      <c r="C22" s="75"/>
      <c r="D22" s="78"/>
      <c r="E22" s="75"/>
      <c r="F22" s="75"/>
      <c r="G22" s="75"/>
      <c r="H22" s="32" t="str">
        <f>IF(B22="","",IF(OR(G22="Complete",G22="Retired"),"Closed",IF(OR(NOT(ISNUMBER(D22)),NOT(ISNUMBER(Plan!$K$12))),"Set review dates",IF(D22&lt;Plan!$K$12,"Overdue","Scheduled"))))</f>
      </c>
    </row>
    <row r="23" ht="35" customHeight="1">
      <c r="A23" s="3"/>
      <c r="B23" s="75"/>
      <c r="C23" s="75"/>
      <c r="D23" s="78"/>
      <c r="E23" s="75"/>
      <c r="F23" s="75"/>
      <c r="G23" s="75"/>
      <c r="H23" s="32" t="str">
        <f>IF(B23="","",IF(OR(G23="Complete",G23="Retired"),"Closed",IF(OR(NOT(ISNUMBER(D23)),NOT(ISNUMBER(Plan!$K$12))),"Set review dates",IF(D23&lt;Plan!$K$12,"Overdue","Scheduled"))))</f>
      </c>
    </row>
    <row r="24" ht="35" customHeight="1">
      <c r="A24" s="3"/>
      <c r="B24" s="75"/>
      <c r="C24" s="75"/>
      <c r="D24" s="78"/>
      <c r="E24" s="75"/>
      <c r="F24" s="75"/>
      <c r="G24" s="75"/>
      <c r="H24" s="32" t="str">
        <f>IF(B24="","",IF(OR(G24="Complete",G24="Retired"),"Closed",IF(OR(NOT(ISNUMBER(D24)),NOT(ISNUMBER(Plan!$K$12))),"Set review dates",IF(D24&lt;Plan!$K$12,"Overdue","Scheduled"))))</f>
      </c>
    </row>
    <row r="25" ht="35" customHeight="1">
      <c r="A25" s="3"/>
      <c r="B25" s="76"/>
      <c r="C25" s="76"/>
      <c r="D25" s="79"/>
      <c r="E25" s="76"/>
      <c r="F25" s="76"/>
      <c r="G25" s="76"/>
      <c r="H25" s="33" t="str">
        <f>IF(B25="","",IF(OR(G25="Complete",G25="Retired"),"Closed",IF(OR(NOT(ISNUMBER(D25)),NOT(ISNUMBER(Plan!$K$12))),"Set review dates",IF(D25&lt;Plan!$K$12,"Overdue","Scheduled"))))</f>
      </c>
    </row>
    <row r="26" ht="22" customHeight="1">
      <c r="A26" s="3"/>
      <c r="B26" s="3"/>
      <c r="C26" s="3"/>
      <c r="D26" s="3"/>
      <c r="E26" s="3"/>
      <c r="F26" s="3"/>
      <c r="G26" s="3"/>
      <c r="H26" s="3"/>
    </row>
    <row r="27" ht="22" customHeight="1">
      <c r="A27" s="3"/>
      <c r="B27" s="3"/>
      <c r="C27" s="3"/>
      <c r="D27" s="3"/>
      <c r="E27" s="3"/>
      <c r="F27" s="3"/>
      <c r="G27" s="3"/>
      <c r="H27" s="3"/>
    </row>
    <row r="28" ht="22" customHeight="1">
      <c r="A28" s="3"/>
      <c r="B28" s="7" t="str">
        <v>Choose a review reason that can lead to a decision: accuracy, changed product behavior, outdated evidence, user difficulty or a changed business purpose. Record the action before closing the review.</v>
      </c>
      <c r="C28" s="7"/>
      <c r="D28" s="7"/>
      <c r="E28" s="7"/>
      <c r="F28" s="7"/>
      <c r="G28" s="7"/>
      <c r="H28" s="7"/>
    </row>
    <row r="29" ht="22" customHeight="1">
      <c r="A29" s="3"/>
      <c r="B29" s="7"/>
      <c r="C29" s="7"/>
      <c r="D29" s="7"/>
      <c r="E29" s="7"/>
      <c r="F29" s="7"/>
      <c r="G29" s="7"/>
      <c r="H29" s="7"/>
    </row>
    <row r="30" ht="22" customHeight="1">
      <c r="A30" s="3"/>
      <c r="B30" s="7"/>
      <c r="C30" s="7"/>
      <c r="D30" s="7"/>
      <c r="E30" s="7"/>
      <c r="F30" s="7"/>
      <c r="G30" s="7"/>
      <c r="H30" s="7"/>
    </row>
    <row r="31" ht="22" customHeight="1">
      <c r="A31" s="3"/>
      <c r="B31" s="3"/>
      <c r="C31" s="3"/>
      <c r="D31" s="3"/>
      <c r="E31" s="3"/>
      <c r="F31" s="3"/>
      <c r="G31" s="3"/>
      <c r="H31" s="3"/>
    </row>
    <row r="32" ht="22" customHeight="1">
      <c r="A32" s="3"/>
      <c r="B32" s="56" t="str">
        <v>© MT BYTES</v>
      </c>
      <c r="C32" s="56"/>
      <c r="D32" s="56"/>
      <c r="E32" s="56"/>
      <c r="F32" s="56"/>
      <c r="G32" s="56"/>
      <c r="H32" s="56"/>
    </row>
  </sheetData>
  <sheetProtection sheet="1" objects="1" scenarios="1" formatCells="1" formatColumns="1" formatRows="1" insertColumns="1" insertRows="1" deleteColumns="1" deleteRows="1" sort="1" autoFilter="0" selectLockedCells="0" selectUnlockedCells="0"/>
  <mergeCells>
    <mergeCell ref="B5:H6"/>
    <mergeCell ref="B7:H8"/>
    <mergeCell ref="B28:H30"/>
    <mergeCell ref="B32:H32"/>
  </mergeCells>
  <conditionalFormatting sqref="H12:H25">
    <cfRule type="containsText" dxfId="6" priority="1" operator="containsText" text="Overdue"/>
  </conditionalFormatting>
  <dataValidations count="2">
    <dataValidation type="whole" errorStyle="stop" operator="between" showErrorMessage="1" errorTitle="Check this number" error="Enter a whole number from 1 to 2958465." sqref="D12:D25">
      <formula1>1</formula1>
      <formula2>2958465</formula2>
    </dataValidation>
    <dataValidation type="list" errorStyle="stop" showErrorMessage="1" errorTitle="Choose a listed value" error="Select a value from the list, or clear this field." sqref="G12:G25">
      <formula1>"Planned,In progress,Complete,Retired"</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ece152fe85414414"/>
  <tableParts count="1">
    <tablePart r:id="R02dcc52e0e394fcb"/>
  </tableParts>
</worksheet>
</file>